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esaserver01\Base DPOB\ORÇAMENTOS\3 - FINALIZADOS\2024\12-2024\20241121 TR - TAMPÃO E RECOMPOSIÇÃO DE PASSEIO\"/>
    </mc:Choice>
  </mc:AlternateContent>
  <xr:revisionPtr revIDLastSave="0" documentId="13_ncr:1_{C3132FB8-56CB-4048-B8A9-784D1F4AE085}" xr6:coauthVersionLast="47" xr6:coauthVersionMax="47" xr10:uidLastSave="{00000000-0000-0000-0000-000000000000}"/>
  <bookViews>
    <workbookView xWindow="-120" yWindow="-120" windowWidth="29040" windowHeight="16440" xr2:uid="{CDD9F643-92DC-418D-A9AA-3E7ED2468789}"/>
  </bookViews>
  <sheets>
    <sheet name="PLANILHA SINTÉTICA" sheetId="4" r:id="rId1"/>
  </sheets>
  <definedNames>
    <definedName name="_Order1" hidden="1">255</definedName>
    <definedName name="_Order2" hidden="1">255</definedName>
    <definedName name="_Parse_On" hidden="1">#REF!</definedName>
    <definedName name="_Parse_Out" hidden="1">#REF!</definedName>
    <definedName name="DESONERACAO" hidden="1">IF(OR(Import.Desoneracao="DESONERADO",Import.Desoneracao="SIM"),"SIM","NÃO")</definedName>
    <definedName name="EEE" hidden="1">#REF!</definedName>
    <definedName name="Import.Desoneracao" hidden="1">OFFSET(#REF!,0,-1)</definedName>
    <definedName name="PAG" hidden="1">#REF!</definedName>
    <definedName name="PROCURAR_DESCRIÇÃO_ADM">IFERROR((IFERROR((IFERROR((IFERROR((INDEX(#REF!,MATCH(#REF!,#REF!,0))),INDEX(#REF!,MATCH(#REF!,#REF!,0)))),INDEX(#REF!,MATCH(#REF!,#REF!,0)))),INDEX(#REF!,MATCH(#REF!,#REF!,0)))),INDEX(#REF!,MATCH(#REF!,#REF!,0)))</definedName>
    <definedName name="PROCURAR_DESCRIÇÃO_CPU">IFERROR((IFERROR((IFERROR((INDEX(#REF!,MATCH(#REF!,#REF!,0))),INDEX(#REF!,MATCH(#REF!,#REF!,0)))),INDEX(#REF!,MATCH(#REF!,#REF!,0)))),INDEX(#REF!,MATCH(#REF!,#REF!,0)))</definedName>
    <definedName name="PROCURAR_DESCRITIVO_ORÇAMENTO">IFERROR((IFERROR((IFERROR((IFERROR((INDEX(#REF!,MATCH(#REF!,#REF!,0))),INDEX(#REF!,MATCH(#REF!,#REF!,0)))),INDEX(#REF!,MATCH(#REF!,#REF!,0)))),INDEX(#REF!,MATCH(#REF!,#REF!,0)))),INDEX(#REF!,MATCH(#REF!,#REF!,0)))</definedName>
    <definedName name="PROCURAR_FONTE_ADM">IF(#REF!&gt;0,#REF!,IF(#REF!&gt;0,#REF!,IF(#REF!&gt;0,#REF!,IF(#REF!&gt;0,#REF!,""))))</definedName>
    <definedName name="PROCURAR_FONTE_CPU">IF(#REF!&gt;0,#REF!,IF(#REF!&gt;0,#REF!,IF(#REF!&gt;0,#REF!,IF(#REF!&gt;0,#REF!,""))))</definedName>
    <definedName name="PROCURAR_FONTE_ORÇAMENTO">IF(#REF!="","",IF(#REF!&lt;&gt;0,#REF!,IF(#REF!&lt;&gt;0,#REF!,IF(#REF!&lt;&gt;0,#REF!,IF(#REF!&lt;&gt;0,#REF!,IF(#REF!&lt;&gt;0,#REF!,""))))))</definedName>
    <definedName name="PROCURAR_UND_ADM">IFERROR((IFERROR((IFERROR((IFERROR((INDEX(#REF!,MATCH(#REF!,#REF!,0))),INDEX(#REF!,MATCH(#REF!,#REF!,0)))),INDEX(#REF!,MATCH(#REF!,#REF!,0)))),INDEX(#REF!,MATCH(#REF!,#REF!,0)))),INDEX(#REF!,MATCH(#REF!,#REF!,0)))</definedName>
    <definedName name="PROCURAR_UND_CPU">IFERROR((IFERROR((IFERROR((INDEX(#REF!,MATCH(#REF!,#REF!,0))),INDEX(#REF!,MATCH(#REF!,#REF!,0)))),INDEX(#REF!,MATCH(#REF!,#REF!,0)))),INDEX(#REF!,MATCH(#REF!,#REF!,0)))</definedName>
    <definedName name="PROCURAR_UND_ORÇAMENTO">IFERROR((IFERROR((IFERROR((IFERROR((INDEX(#REF!,MATCH(#REF!,#REF!,0))),INDEX(#REF!,MATCH(#REF!,#REF!,0)))),INDEX(#REF!,MATCH(#REF!,#REF!,0)))),INDEX(#REF!,MATCH(#REF!,#REF!,0)))),INDEX(#REF!,MATCH(#REF!,#REF!,0)))</definedName>
    <definedName name="t" hidden="1">#REF!</definedName>
    <definedName name="TES" hidden="1">#REF!</definedName>
    <definedName name="y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4" l="1"/>
  <c r="J50" i="4"/>
  <c r="I50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I8" i="4"/>
  <c r="J8" i="4"/>
  <c r="I51" i="4"/>
  <c r="J51" i="4"/>
  <c r="I49" i="4"/>
  <c r="J49" i="4"/>
  <c r="J46" i="4"/>
  <c r="J45" i="4" s="1"/>
  <c r="J44" i="4"/>
  <c r="J43" i="4" s="1"/>
  <c r="J39" i="4"/>
  <c r="I39" i="4"/>
  <c r="I42" i="4"/>
  <c r="J42" i="4"/>
  <c r="I29" i="4"/>
  <c r="J29" i="4"/>
  <c r="I32" i="4"/>
  <c r="J32" i="4"/>
  <c r="I33" i="4"/>
  <c r="J33" i="4"/>
  <c r="I35" i="4"/>
  <c r="I36" i="4"/>
  <c r="J28" i="4"/>
  <c r="I16" i="4"/>
  <c r="I17" i="4"/>
  <c r="I24" i="4"/>
  <c r="I25" i="4"/>
  <c r="I15" i="4"/>
  <c r="I18" i="4"/>
  <c r="I19" i="4"/>
  <c r="I20" i="4"/>
  <c r="I21" i="4"/>
  <c r="I26" i="4"/>
  <c r="I34" i="4" l="1"/>
  <c r="I22" i="4"/>
  <c r="J36" i="4"/>
  <c r="I41" i="4"/>
  <c r="J35" i="4"/>
  <c r="I40" i="4"/>
  <c r="I23" i="4"/>
  <c r="I30" i="4"/>
  <c r="I44" i="4"/>
  <c r="I43" i="4" s="1"/>
  <c r="J31" i="4"/>
  <c r="I31" i="4"/>
  <c r="J38" i="4"/>
  <c r="J37" i="4" s="1"/>
  <c r="J48" i="4"/>
  <c r="J47" i="4" s="1"/>
  <c r="I48" i="4"/>
  <c r="I47" i="4" s="1"/>
  <c r="I46" i="4"/>
  <c r="I45" i="4" s="1"/>
  <c r="J40" i="4"/>
  <c r="J41" i="4"/>
  <c r="I38" i="4"/>
  <c r="J34" i="4"/>
  <c r="J30" i="4"/>
  <c r="J27" i="4" s="1"/>
  <c r="I28" i="4"/>
  <c r="I27" i="4" s="1"/>
  <c r="I10" i="4"/>
  <c r="I9" i="4"/>
  <c r="I14" i="4"/>
  <c r="I13" i="4"/>
  <c r="J12" i="4"/>
  <c r="J11" i="4" s="1"/>
  <c r="I12" i="4"/>
  <c r="I11" i="4" s="1"/>
  <c r="J10" i="4"/>
  <c r="I6" i="4"/>
  <c r="J6" i="4"/>
  <c r="J5" i="4" s="1"/>
  <c r="J52" i="4" s="1"/>
  <c r="I7" i="4"/>
  <c r="J7" i="4"/>
  <c r="J4" i="4"/>
  <c r="J3" i="4" s="1"/>
  <c r="I4" i="4"/>
  <c r="I3" i="4" s="1"/>
  <c r="I5" i="4" l="1"/>
  <c r="I37" i="4"/>
  <c r="I52" i="4"/>
</calcChain>
</file>

<file path=xl/sharedStrings.xml><?xml version="1.0" encoding="utf-8"?>
<sst xmlns="http://schemas.openxmlformats.org/spreadsheetml/2006/main" count="248" uniqueCount="128">
  <si>
    <t>ITEM</t>
  </si>
  <si>
    <t>ORIGEM</t>
  </si>
  <si>
    <t>CÓDIGO</t>
  </si>
  <si>
    <t>DESCRIÇÃO</t>
  </si>
  <si>
    <t>UNIDADE</t>
  </si>
  <si>
    <t>QUANTIDADE</t>
  </si>
  <si>
    <t>PREÇO CUSTO UNITÁRIO</t>
  </si>
  <si>
    <t>PREÇO VENDA UNITÁRIO</t>
  </si>
  <si>
    <t>PREÇO TOTAL DE CUSTO</t>
  </si>
  <si>
    <t>PREÇO TOTAL DE VENDA</t>
  </si>
  <si>
    <t xml:space="preserve">
01</t>
  </si>
  <si>
    <t/>
  </si>
  <si>
    <t>01.01</t>
  </si>
  <si>
    <t>02</t>
  </si>
  <si>
    <t>02.01</t>
  </si>
  <si>
    <t>M3</t>
  </si>
  <si>
    <t>02.02</t>
  </si>
  <si>
    <t>M2</t>
  </si>
  <si>
    <t>02.03</t>
  </si>
  <si>
    <t>UN</t>
  </si>
  <si>
    <t>M</t>
  </si>
  <si>
    <t>SERVIÇOS COMPLEMENTARES</t>
  </si>
  <si>
    <t>CESAMA</t>
  </si>
  <si>
    <t>02.04</t>
  </si>
  <si>
    <t>02.05</t>
  </si>
  <si>
    <t>03.01</t>
  </si>
  <si>
    <t>03.02</t>
  </si>
  <si>
    <t>03.04</t>
  </si>
  <si>
    <t>03.05</t>
  </si>
  <si>
    <t>04.01</t>
  </si>
  <si>
    <t>04.02</t>
  </si>
  <si>
    <t>03</t>
  </si>
  <si>
    <t>03.03</t>
  </si>
  <si>
    <t>03.06</t>
  </si>
  <si>
    <t>04</t>
  </si>
  <si>
    <t>05</t>
  </si>
  <si>
    <t>05.01</t>
  </si>
  <si>
    <t>UN.DIA</t>
  </si>
  <si>
    <t>CONE PLÁSTICO PARA CANALIZAÇÃO DE TRÂNSITO - UTILIZAÇÃO DE 150 CICLOS - FORNECIMENTO, 01 IMPLANTAÇÃO E 01 RETIRADA DIÁRIA</t>
  </si>
  <si>
    <t>PLACA DE REGULAMENTAÇÃO PARA SINALIZAÇÃO DE OBRAS MONTADA EM SUPORTE METÁLICO MÓVEL, R1 LADO 0,414 M - UTILIZAÇÃO DE 600 CICLOS - FORNECIMENTO, 01 IMPLANTAÇÃO E 01 RETIRADA DIÁRIA</t>
  </si>
  <si>
    <t>FITA ZEBRADA PARA DISPOSITIVOS DE CANALIZAÇÃO DE TRÂNSITO - FORNECIMENTO, IMPLANTAÇÃO E RETIRADA</t>
  </si>
  <si>
    <t>04.03</t>
  </si>
  <si>
    <t>04.04</t>
  </si>
  <si>
    <t>04.05</t>
  </si>
  <si>
    <t>04.06</t>
  </si>
  <si>
    <t>H</t>
  </si>
  <si>
    <t>05.02</t>
  </si>
  <si>
    <t>ADMINISTRAÇÃO LOCAL</t>
  </si>
  <si>
    <t>SINALIZAÇÃO DE OBRAS</t>
  </si>
  <si>
    <t>CAVALETE DE SINALIZAÇÃO EM MADEIRA - PADRÃO CESAMA (MEDIDAS CM 110 X 15, ESPESSURA 2 CM, COM 4 FAIXAS ADESIVAS REFLEXIVAS NA COR LARANJA.</t>
  </si>
  <si>
    <t>SINALIZACAO - TELA TAPUME FABRICADA EM POLIETILENO COR LARANJA H=1,20M , COM UTILIZACAO DE BALIZADORES EM POLIETILENO, FORNECIMENTO, INSTALAÇÃO E MOVIMENTO</t>
  </si>
  <si>
    <t>RECOMPOSIÇÃO DE PISOS E PASSEIOS com os materiais descritos abaixo</t>
  </si>
  <si>
    <t>PISO CIMENTADO EM ÁREAS DE ATÉ 1 M2</t>
  </si>
  <si>
    <t xml:space="preserve">PISO CIMENTADO EM AREAS DE ACIMA DE 1,0M2 	
</t>
  </si>
  <si>
    <t>REVESTIMENTO CERÂMICO PARA PISO COM PLACAS TIPO ESMALTADA DE DIMENSÕES 35X35 CM APLICADA EM AMBIENTES DE ÁREA MENOR QUE 5 M2. AF_02/2023_PE</t>
  </si>
  <si>
    <t>PISO EM PEDRA ARDÓSIA IRREGULAR, ASSENTADO SOBRE ARGAMASSA 1:3 (CIMENTO E AREIA).</t>
  </si>
  <si>
    <t>PISO EM PEDRA ARDÓSIA ASSENTADO SOBRE ARGAMASSA 1:3 (CIMENTO E AREIA). AF_09/2020</t>
  </si>
  <si>
    <t>RECOMPOSIÇÕES DE PASSEIO COM PEDRA LAJINHA CINZA – FORNECIMENTO E ASSENTAMENTO:</t>
  </si>
  <si>
    <t>PASSEIO EM PEDRA SAO TOME, COM BASE DE
CONCRETO</t>
  </si>
  <si>
    <t>PISO EM MÁRMORE APLICADO EM CALÇADAS OU PISOS EXTERNOS. AF_05/2020</t>
  </si>
  <si>
    <t>PISO EM GRANITO APLICADO EM CALÇADAS OU PISOS EXTERNOS. AF_05/2020</t>
  </si>
  <si>
    <t>PEDRA SÃO TOMÉ RETALHO E LAJINHA</t>
  </si>
  <si>
    <t>PISO EM PEDRA PORTUGUESA ASSENTADO SOBRE ARGAMASSA SECA DE CIMENTO E AREIA, TRAÇO 1:3, REJUNTADO COM CIMENTO COMUM. AF_05/2020</t>
  </si>
  <si>
    <t>EXECUÇÃO DE PAVIMENTO EM PISO INTERTRAVADO, COM BLOCO SEXTAVADO DE 25 X 25 CM, ESPESSURA 10 CM. AF_10/2022</t>
  </si>
  <si>
    <t>EXECUÇÃO DE PAVIMENTO EM PEDRAS POLIÉDRICAS, REJUNTAMENTO COM ARGAMASSA TRAÇO 1:3 (CIMENTO E AREIA). AF_05/2020</t>
  </si>
  <si>
    <t>ASSENTAMENTO DE GUIA (MEIO-FIO) EM TRECHO RETO, CONFECCIONADA EM CONCRETO PRÉ-FABRICADO, DIMENSÕES 100X15X13X30 CM (COMPRIMENTO X BASE INFERIOR X BASE SUPERIOR X ALTURA), PARA VIAS URBANAS (USO VIÁRIO). AF_06/2016</t>
  </si>
  <si>
    <t>PLANTIO DE GRAMA ESMERALDA OU SÃO CARLOS OU CURITIBANA, EM PLACAS. AF_07/2024</t>
  </si>
  <si>
    <t>RECOMPOSIÇÃO DE MUROS E PAREDES com os materiais descritos abaixo</t>
  </si>
  <si>
    <t>EMBOÇO OU MASSA ÚNICA EM ARGAMASSA TRAÇO 1:2:8, PREPARO MECANICO EM ÁREAS ATÉ 1,00 M2.</t>
  </si>
  <si>
    <t>EMBOÇO OU MASSA ÚNICA EM ARGAMASSA TRAÇO 1:2:8, PREPARO MECÂNICO COM BETONEIRA 400 L, APLICADA MANUALMENTE EM SUPERFÍCIES EXTERNAS DA SACADA, ESPESSURA DE 35 MM, SEM USO DE TELA METÁLICA DE REFORÇO CONTRA FISSURAÇÃO. AF_08/2022</t>
  </si>
  <si>
    <t>ED-9081</t>
  </si>
  <si>
    <t>REVESTIMENTO COM CERÂMICA APLICADO EM PAREDE, ACABAMENTO ESMALTADO, AMBIENTE INTERNO/EXTERNO, PADRÃO EXTRA, DIMENSÃO DA PEÇA ATÉ 2025 CM2, PEI III, ASSENTAMENTO COM ARGAMASSA INDUSTRIALIZADA, INCLUSIVE REJUNTAMENTO</t>
  </si>
  <si>
    <t>m2</t>
  </si>
  <si>
    <t>REVESTIMENTO EM PEDRA ARDÓSIA</t>
  </si>
  <si>
    <t>ED-50714</t>
  </si>
  <si>
    <t>REVESTIMENTO COM ARDÓSIA APLICADO EM PAREDE (40X40CM), ESP. 1CM, ACABAMENTO NATURAL, ASSENTAMENTO COM ARGAMASSA INDUSTRIALIZADA, INCLUSIVE REJUNTAMENTO</t>
  </si>
  <si>
    <t>ED-50756</t>
  </si>
  <si>
    <t>REVESTIMENTO COM PEDRA SÃO TOMÉ APLICADO EM PAREDE (40X40CM), ESP. 2CM, ACABAMENTO NATURAL , ASSENTAMENTO COM ARGAMASSA INDUSTRIALIZADA, AMBIENTE INTERNO/EXTERNO, ALTURA MÁXIMA DE 3M PARA APLICAÇÃO DA PEDRA, INCLUSIVE REJUNTAMENTO</t>
  </si>
  <si>
    <t>ED-50744</t>
  </si>
  <si>
    <t>REVESTIMENTO COM MÁRMORE BRANCO APLICADO EM PAREDE, ESP. 2CM, ASSENTAMENTO COM ARGAMASSA INDUSTRIALIZADA, AMBIENTE INTERNO/EXTERNO, ALTURA MÁXIMA DE 3M PARA APLICAÇÃO DO MÁRMORE, INCLUSIVE REJUNTAMENTO</t>
  </si>
  <si>
    <t>ED-50737</t>
  </si>
  <si>
    <t>REVESTIMENTO COM GRANITO, CINZA ANDORINHA, APLICADO EM PAREDE, ESP. 2CM, ASSENTAMENTO COM ARGAMASSA INDUSTRIALIZADA, AMBIENTE INTERNO/EXTERNO, ALTURA MÁXIMA DE 3M PARA APLICAÇÃO DO GRANITO, INCLUSIVE REJUNTAMENTO</t>
  </si>
  <si>
    <t>REVESTIMENTO EM PAREDE COM PEDRA SÃO TOMÉ RETALHO OU LAJINHA - FORNECIMENTO E ASSENTAMENTO</t>
  </si>
  <si>
    <t>NIVELAMENTO DE TAMPÃO DE FERRO FUNDIDO EM POÇO DE VISITA</t>
  </si>
  <si>
    <t>06.001.0327-A</t>
  </si>
  <si>
    <t>ASSENTAMENTO DE TAMPAO DE FºFº,TIPO CIRCULAR,COM DIAMETRO DE 0,40 A 0,60M,ASSENTADO COM ARGAMASSA DE CIMENTO E AREIA,NOTRACO 1:4 EM VOLUME,EXCLUSIVE TAMPAO</t>
  </si>
  <si>
    <t>REVESTIMENTO PARA POÇO DE VISITA E SIMILARES</t>
  </si>
  <si>
    <t>TAMPÃO EM FERRO FUNDIDO EM LAJE PRÉ MOLDADO</t>
  </si>
  <si>
    <t>GUINDAUTO HIDRÁULICO, CAPACIDADE MÁXIMA DE CARGA 6200 KG, MOMENTO MÁXIMO DE CARGA 11,7 TM, ALCANCE MÁXIMO HORIZONTAL 9,70 M, INCLUSIVE CAMINHÃO TOCO PBT 16.000 KG, POTÊNCIA DE 189 CV</t>
  </si>
  <si>
    <t>RIP-RAP EM SOLO CIMENTO, TRAÇO 1:10</t>
  </si>
  <si>
    <t>SUBSTITUIÇÃO DE CAIXA PADRÃO</t>
  </si>
  <si>
    <t>DESCARTE DE MATERIAL, INCLUSIVE MÃO DE OBRA E TRANSPORTE</t>
  </si>
  <si>
    <t>Veículo tipo van furgão com capacidade de 1,54 t - 93 kW - Mensal</t>
  </si>
  <si>
    <t>MÊS</t>
  </si>
  <si>
    <t>CARGA E DESCARGA DE MATERIAL</t>
  </si>
  <si>
    <t>LIMPEZA MANUAL INCLUSIVE VARRICAO</t>
  </si>
  <si>
    <t>Este Projeto</t>
  </si>
  <si>
    <t>CESAMA (Personalizada)</t>
  </si>
  <si>
    <t>03.07</t>
  </si>
  <si>
    <t>03.08</t>
  </si>
  <si>
    <t>03.09</t>
  </si>
  <si>
    <t>03.10</t>
  </si>
  <si>
    <t>03.11</t>
  </si>
  <si>
    <t>03.12</t>
  </si>
  <si>
    <t>03.13</t>
  </si>
  <si>
    <t>03.14</t>
  </si>
  <si>
    <t>03.15</t>
  </si>
  <si>
    <t>04.07</t>
  </si>
  <si>
    <t>04.08</t>
  </si>
  <si>
    <t>04.09</t>
  </si>
  <si>
    <t>06</t>
  </si>
  <si>
    <t>07</t>
  </si>
  <si>
    <t>08</t>
  </si>
  <si>
    <t>09</t>
  </si>
  <si>
    <t>05.03</t>
  </si>
  <si>
    <t>05.04</t>
  </si>
  <si>
    <t>05.05</t>
  </si>
  <si>
    <t>06.01</t>
  </si>
  <si>
    <t>07.01</t>
  </si>
  <si>
    <t>08.01</t>
  </si>
  <si>
    <t>08.02</t>
  </si>
  <si>
    <r>
      <rPr>
        <b/>
        <sz val="10.5"/>
        <color rgb="FF000000"/>
        <rFont val="Arial"/>
        <family val="2"/>
      </rPr>
      <t xml:space="preserve">DATA: </t>
    </r>
    <r>
      <rPr>
        <sz val="10.5"/>
        <color rgb="FF000000"/>
        <rFont val="Arial MT"/>
      </rPr>
      <t xml:space="preserve">30/12/2024 </t>
    </r>
    <r>
      <rPr>
        <b/>
        <sz val="10.5"/>
        <color rgb="FF000000"/>
        <rFont val="Arial"/>
        <family val="2"/>
      </rPr>
      <t xml:space="preserve">PÁGINA: </t>
    </r>
    <r>
      <rPr>
        <sz val="10.5"/>
        <color rgb="FF000000"/>
        <rFont val="Arial"/>
        <family val="2"/>
      </rPr>
      <t xml:space="preserve">1
</t>
    </r>
    <r>
      <rPr>
        <b/>
        <sz val="10.5"/>
        <color rgb="FF000000"/>
        <rFont val="Arial"/>
        <family val="2"/>
      </rPr>
      <t xml:space="preserve">BDI: </t>
    </r>
    <r>
      <rPr>
        <sz val="10.5"/>
        <color rgb="FF000000"/>
        <rFont val="Arial"/>
        <family val="2"/>
      </rPr>
      <t>26,44000</t>
    </r>
  </si>
  <si>
    <r>
      <rPr>
        <b/>
        <sz val="13"/>
        <color rgb="FF000000"/>
        <rFont val="Arial"/>
        <family val="2"/>
      </rPr>
      <t xml:space="preserve">PLANILHA ORÇAMENTÁRIA
</t>
    </r>
    <r>
      <rPr>
        <b/>
        <sz val="10"/>
        <color rgb="FF000000"/>
        <rFont val="Arial"/>
        <family val="2"/>
      </rPr>
      <t>OBRA:  TR - TAMPÃO E RECOMPOSIÇÃO DE PASSEIO (Sem Desoneração)</t>
    </r>
    <r>
      <rPr>
        <b/>
        <vertAlign val="superscript"/>
        <sz val="10"/>
        <color rgb="FF000000"/>
        <rFont val="Arial MT"/>
      </rPr>
      <t xml:space="preserve">                                                                              </t>
    </r>
    <r>
      <rPr>
        <b/>
        <sz val="10"/>
        <color rgb="FF000000"/>
        <rFont val="Arial"/>
        <family val="2"/>
      </rPr>
      <t xml:space="preserve">MÊS/BASE: 10/2024 - ONERADO
DATAGED:                              OS:                             CLIENTE:
ENDEREÇO:                                                                                                                                                         </t>
    </r>
    <r>
      <rPr>
        <b/>
        <vertAlign val="superscript"/>
        <sz val="10"/>
        <color rgb="FF000000"/>
        <rFont val="Arial MT"/>
      </rPr>
      <t xml:space="preserve">     </t>
    </r>
    <r>
      <rPr>
        <b/>
        <sz val="10"/>
        <color rgb="FF000000"/>
        <rFont val="Arial"/>
        <family val="2"/>
      </rPr>
      <t>CIDADE: Juiz de Fora</t>
    </r>
    <r>
      <rPr>
        <b/>
        <vertAlign val="superscript"/>
        <sz val="10"/>
        <color rgb="FF000000"/>
        <rFont val="Arial MT"/>
      </rPr>
      <t xml:space="preserve">               </t>
    </r>
    <r>
      <rPr>
        <b/>
        <sz val="10"/>
        <color rgb="FF000000"/>
        <rFont val="Arial"/>
        <family val="2"/>
      </rPr>
      <t>UF:  MG</t>
    </r>
  </si>
  <si>
    <t>DNIT MG 10/2024</t>
  </si>
  <si>
    <t>SINAPI MG 10/2024</t>
  </si>
  <si>
    <t>SINAPI MG 10/2024 MG 10/2024</t>
  </si>
  <si>
    <t>SETOP LESTE 07/204</t>
  </si>
  <si>
    <t>EMOP RJ 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</si>
</sst>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&quot;R$&quot;\ 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3"/>
      <color rgb="FF000000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 MT"/>
    </font>
    <font>
      <b/>
      <sz val="10.5"/>
      <color rgb="FF000000"/>
      <name val="Arial"/>
      <family val="2"/>
    </font>
    <font>
      <sz val="10.5"/>
      <color rgb="FF000000"/>
      <name val="Arial MT"/>
    </font>
    <font>
      <sz val="10.5"/>
      <color rgb="FF00000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0"/>
      <color rgb="FF000000"/>
      <name val="Times New Roman"/>
      <family val="2"/>
    </font>
    <font>
      <sz val="10.5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2" fillId="0" borderId="0"/>
    <xf numFmtId="0" fontId="2" fillId="0" borderId="0"/>
    <xf numFmtId="164" fontId="2" fillId="0" borderId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44" fontId="12" fillId="0" borderId="0" applyFill="0" applyBorder="0" applyAlignment="0" applyProtection="0"/>
    <xf numFmtId="44" fontId="12" fillId="0" borderId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3" fillId="2" borderId="7" xfId="0" applyFont="1" applyFill="1" applyBorder="1"/>
    <xf numFmtId="0" fontId="3" fillId="2" borderId="0" xfId="0" applyFont="1" applyFill="1" applyAlignment="1">
      <alignment wrapText="1"/>
    </xf>
    <xf numFmtId="0" fontId="3" fillId="2" borderId="0" xfId="0" applyFont="1" applyFill="1"/>
    <xf numFmtId="165" fontId="3" fillId="2" borderId="0" xfId="0" applyNumberFormat="1" applyFont="1" applyFill="1"/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wrapText="1"/>
    </xf>
    <xf numFmtId="165" fontId="0" fillId="0" borderId="10" xfId="0" applyNumberFormat="1" applyBorder="1"/>
    <xf numFmtId="165" fontId="10" fillId="0" borderId="10" xfId="0" applyNumberFormat="1" applyFont="1" applyBorder="1"/>
    <xf numFmtId="0" fontId="0" fillId="0" borderId="10" xfId="0" applyBorder="1" applyAlignment="1">
      <alignment horizontal="left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left" wrapText="1"/>
    </xf>
  </cellXfs>
  <cellStyles count="21">
    <cellStyle name="Hyperlink" xfId="8" xr:uid="{00000000-000B-0000-0000-000008000000}"/>
    <cellStyle name="Moeda 10" xfId="5" xr:uid="{C08E9507-D07F-4642-8D30-781EF493D76E}"/>
    <cellStyle name="Moeda 11" xfId="18" xr:uid="{9FAED35A-8309-4347-AD96-B2359E0F7BB3}"/>
    <cellStyle name="Moeda 12 2" xfId="10" xr:uid="{04355107-E3B0-4EBF-B61B-4C0FAB05AE68}"/>
    <cellStyle name="Moeda 12 2 2" xfId="11" xr:uid="{519FAC8B-8439-4DC9-9288-7BA6572449EE}"/>
    <cellStyle name="Moeda 6" xfId="16" xr:uid="{063C63CF-8F7C-4704-93EF-AD7EC8F0DF94}"/>
    <cellStyle name="Moeda 6 2" xfId="17" xr:uid="{543A8020-C3F4-4A84-8816-2D3C0B29153F}"/>
    <cellStyle name="Moeda 6 3" xfId="14" xr:uid="{187D3EDE-4EDC-4F03-A143-1A515396D624}"/>
    <cellStyle name="Normal" xfId="0" builtinId="0"/>
    <cellStyle name="Normal 14 2" xfId="1" xr:uid="{8B510FC5-3074-4AD4-B4C5-D412C0C1B253}"/>
    <cellStyle name="Normal 2 2" xfId="2" xr:uid="{0E587E34-ED31-49EE-9D07-6C44DFDC2561}"/>
    <cellStyle name="Normal 2 2 2" xfId="9" xr:uid="{91396DF8-1C46-4D6C-AB67-098F48BB529F}"/>
    <cellStyle name="Normal 2 21" xfId="3" xr:uid="{775840B9-42BE-4488-951D-946BF864F88B}"/>
    <cellStyle name="Normal 3 77" xfId="13" xr:uid="{6728B8A0-6BB6-4295-B456-1246406D1249}"/>
    <cellStyle name="Normal 9 2" xfId="12" xr:uid="{2125BD4D-B51C-44AD-AD91-C349C0BF5F83}"/>
    <cellStyle name="Normal 9 2 2" xfId="15" xr:uid="{5257F094-E818-4E52-A42E-9A07A2F985F2}"/>
    <cellStyle name="Porcentagem 5 2" xfId="20" xr:uid="{2F8FFB95-C3DA-43EC-816A-D0B5771DAAE4}"/>
    <cellStyle name="Porcentagem 6" xfId="7" xr:uid="{E2F685F7-14C7-4E2A-9649-A04B9515AB3B}"/>
    <cellStyle name="Separador de milhares 4" xfId="6" xr:uid="{7B377D9E-86D7-4B68-8AB3-9D7D496C52FB}"/>
    <cellStyle name="Vírgula 2 2 2" xfId="19" xr:uid="{EA2E188C-B821-47B5-96E7-A74AA4A7D6B7}"/>
    <cellStyle name="Vírgula 3 4" xfId="4" xr:uid="{667B0B4A-4682-4749-9452-8AADF5850BEC}"/>
  </cellStyles>
  <dxfs count="0"/>
  <tableStyles count="0" defaultTableStyle="TableStyleMedium2" defaultPivotStyle="PivotStyleLight16"/>
  <colors>
    <mruColors>
      <color rgb="FF66FF33"/>
      <color rgb="FFE6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0</xdr:row>
      <xdr:rowOff>199837</xdr:rowOff>
    </xdr:from>
    <xdr:to>
      <xdr:col>2</xdr:col>
      <xdr:colOff>37876</xdr:colOff>
      <xdr:row>0</xdr:row>
      <xdr:rowOff>844481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44BD6CD-4186-4980-BDB8-DFAA480C4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199837"/>
          <a:ext cx="1800000" cy="644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A3AD8-C1C9-4ADA-AFAA-C876F2214246}">
  <sheetPr>
    <pageSetUpPr fitToPage="1"/>
  </sheetPr>
  <dimension ref="A1:J52"/>
  <sheetViews>
    <sheetView tabSelected="1" workbookViewId="0">
      <selection activeCell="D8" sqref="D8"/>
    </sheetView>
  </sheetViews>
  <sheetFormatPr defaultRowHeight="15"/>
  <cols>
    <col min="1" max="1" width="16" bestFit="1" customWidth="1"/>
    <col min="2" max="2" width="17.140625" style="1" customWidth="1"/>
    <col min="3" max="3" width="12" bestFit="1" customWidth="1"/>
    <col min="4" max="4" width="82.42578125" style="1" customWidth="1"/>
    <col min="6" max="6" width="12.5703125" bestFit="1" customWidth="1"/>
    <col min="7" max="7" width="12.7109375" customWidth="1"/>
    <col min="8" max="8" width="14.140625" customWidth="1"/>
    <col min="9" max="9" width="15.42578125" bestFit="1" customWidth="1"/>
    <col min="10" max="10" width="20.42578125" bestFit="1" customWidth="1"/>
    <col min="12" max="12" width="12.7109375" bestFit="1" customWidth="1"/>
  </cols>
  <sheetData>
    <row r="1" spans="1:10" ht="95.25" customHeight="1">
      <c r="A1" s="15"/>
      <c r="B1" s="16"/>
      <c r="C1" s="17"/>
      <c r="D1" s="20" t="s">
        <v>122</v>
      </c>
      <c r="E1" s="18"/>
      <c r="F1" s="18"/>
      <c r="G1" s="18"/>
      <c r="H1" s="18"/>
      <c r="I1" s="19"/>
      <c r="J1" s="21" t="s">
        <v>121</v>
      </c>
    </row>
    <row r="2" spans="1:10" s="1" customFormat="1" ht="4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8" t="s">
        <v>7</v>
      </c>
      <c r="I2" s="7" t="s">
        <v>8</v>
      </c>
      <c r="J2" s="9" t="s">
        <v>9</v>
      </c>
    </row>
    <row r="3" spans="1:10">
      <c r="A3" s="2" t="s">
        <v>10</v>
      </c>
      <c r="B3" s="3"/>
      <c r="C3" s="4" t="s">
        <v>11</v>
      </c>
      <c r="D3" s="3" t="s">
        <v>47</v>
      </c>
      <c r="E3" s="4" t="s">
        <v>11</v>
      </c>
      <c r="F3" s="4" t="s">
        <v>11</v>
      </c>
      <c r="G3" s="5" t="s">
        <v>11</v>
      </c>
      <c r="H3" s="5" t="s">
        <v>11</v>
      </c>
      <c r="I3" s="5">
        <f>I4</f>
        <v>118120.62</v>
      </c>
      <c r="J3" s="5">
        <f>J4</f>
        <v>149351.71</v>
      </c>
    </row>
    <row r="4" spans="1:10">
      <c r="A4" s="10" t="s">
        <v>12</v>
      </c>
      <c r="B4" s="11" t="s">
        <v>22</v>
      </c>
      <c r="C4" s="14" t="s">
        <v>11</v>
      </c>
      <c r="D4" s="11" t="s">
        <v>47</v>
      </c>
      <c r="E4" s="10" t="s">
        <v>19</v>
      </c>
      <c r="F4" s="10">
        <v>1</v>
      </c>
      <c r="G4" s="12">
        <v>118120.62</v>
      </c>
      <c r="H4" s="12">
        <v>149351.71</v>
      </c>
      <c r="I4" s="12">
        <f>F4*G4</f>
        <v>118120.62</v>
      </c>
      <c r="J4" s="12">
        <f>F4*H4</f>
        <v>149351.71</v>
      </c>
    </row>
    <row r="5" spans="1:10">
      <c r="A5" s="2" t="s">
        <v>13</v>
      </c>
      <c r="B5" s="3"/>
      <c r="C5" s="4" t="s">
        <v>11</v>
      </c>
      <c r="D5" s="3" t="s">
        <v>48</v>
      </c>
      <c r="E5" s="4" t="s">
        <v>11</v>
      </c>
      <c r="F5" s="4" t="s">
        <v>11</v>
      </c>
      <c r="G5" s="5" t="s">
        <v>11</v>
      </c>
      <c r="H5" s="5" t="s">
        <v>11</v>
      </c>
      <c r="I5" s="5">
        <f>SUM(I6:I10)</f>
        <v>8036.98</v>
      </c>
      <c r="J5" s="5">
        <f>SUM(J6:J10)</f>
        <v>10125.6</v>
      </c>
    </row>
    <row r="6" spans="1:10" ht="45">
      <c r="A6" s="10" t="s">
        <v>14</v>
      </c>
      <c r="B6" s="22" t="s">
        <v>123</v>
      </c>
      <c r="C6" s="14">
        <v>5212558</v>
      </c>
      <c r="D6" s="11" t="s">
        <v>39</v>
      </c>
      <c r="E6" s="10" t="s">
        <v>37</v>
      </c>
      <c r="F6" s="10">
        <v>300</v>
      </c>
      <c r="G6" s="10">
        <v>3.6</v>
      </c>
      <c r="H6" s="10">
        <v>4.55</v>
      </c>
      <c r="I6" s="12">
        <f t="shared" ref="I6:I7" si="0">F6*G6</f>
        <v>1080</v>
      </c>
      <c r="J6" s="12">
        <f t="shared" ref="J6:J7" si="1">F6*H6</f>
        <v>1365</v>
      </c>
    </row>
    <row r="7" spans="1:10" ht="30">
      <c r="A7" s="10" t="s">
        <v>16</v>
      </c>
      <c r="B7" s="22" t="s">
        <v>97</v>
      </c>
      <c r="C7" s="14" t="s">
        <v>11</v>
      </c>
      <c r="D7" s="11" t="s">
        <v>49</v>
      </c>
      <c r="E7" s="10" t="s">
        <v>37</v>
      </c>
      <c r="F7" s="10">
        <v>4500</v>
      </c>
      <c r="G7" s="10">
        <v>0.85</v>
      </c>
      <c r="H7" s="10">
        <v>1.07</v>
      </c>
      <c r="I7" s="12">
        <f t="shared" si="0"/>
        <v>3825</v>
      </c>
      <c r="J7" s="12">
        <f t="shared" si="1"/>
        <v>4815</v>
      </c>
    </row>
    <row r="8" spans="1:10" ht="30">
      <c r="A8" s="10" t="s">
        <v>18</v>
      </c>
      <c r="B8" s="22" t="s">
        <v>123</v>
      </c>
      <c r="C8" s="14">
        <v>5213835</v>
      </c>
      <c r="D8" s="11" t="s">
        <v>38</v>
      </c>
      <c r="E8" s="10" t="s">
        <v>37</v>
      </c>
      <c r="F8" s="10">
        <v>2520</v>
      </c>
      <c r="G8" s="10">
        <v>0.77</v>
      </c>
      <c r="H8" s="10">
        <v>0.97</v>
      </c>
      <c r="I8" s="12">
        <f t="shared" ref="I8" si="2">F8*G8</f>
        <v>1940.4</v>
      </c>
      <c r="J8" s="12">
        <f t="shared" ref="J8" si="3">F8*H8</f>
        <v>2444.4</v>
      </c>
    </row>
    <row r="9" spans="1:10" ht="45">
      <c r="A9" s="10" t="s">
        <v>23</v>
      </c>
      <c r="B9" s="22" t="s">
        <v>97</v>
      </c>
      <c r="C9" s="14" t="s">
        <v>11</v>
      </c>
      <c r="D9" s="11" t="s">
        <v>50</v>
      </c>
      <c r="E9" s="10" t="s">
        <v>20</v>
      </c>
      <c r="F9" s="10">
        <v>360</v>
      </c>
      <c r="G9" s="10">
        <v>2.91</v>
      </c>
      <c r="H9" s="10">
        <v>3.67</v>
      </c>
      <c r="I9" s="12">
        <f>F9*G9-0.01</f>
        <v>1047.5900000000001</v>
      </c>
      <c r="J9" s="12">
        <f>F9*H9</f>
        <v>1321.2</v>
      </c>
    </row>
    <row r="10" spans="1:10" ht="30">
      <c r="A10" s="10" t="s">
        <v>24</v>
      </c>
      <c r="B10" s="22" t="s">
        <v>123</v>
      </c>
      <c r="C10" s="14">
        <v>5213842</v>
      </c>
      <c r="D10" s="11" t="s">
        <v>40</v>
      </c>
      <c r="E10" s="10" t="s">
        <v>20</v>
      </c>
      <c r="F10" s="10">
        <v>1200</v>
      </c>
      <c r="G10" s="10">
        <v>0.12</v>
      </c>
      <c r="H10" s="10">
        <v>0.15</v>
      </c>
      <c r="I10" s="12">
        <f>F10*G10-0.01</f>
        <v>143.99</v>
      </c>
      <c r="J10" s="12">
        <f t="shared" ref="J10:J26" si="4">F10*H10</f>
        <v>180</v>
      </c>
    </row>
    <row r="11" spans="1:10">
      <c r="A11" s="2" t="s">
        <v>31</v>
      </c>
      <c r="B11" s="3" t="s">
        <v>96</v>
      </c>
      <c r="C11" s="4" t="s">
        <v>11</v>
      </c>
      <c r="D11" s="3" t="s">
        <v>51</v>
      </c>
      <c r="E11" s="4"/>
      <c r="F11" s="4"/>
      <c r="G11" s="5"/>
      <c r="H11" s="5"/>
      <c r="I11" s="5">
        <f>SUM(I12:I26)</f>
        <v>584257.65</v>
      </c>
      <c r="J11" s="5">
        <f>SUM(J12:J26)</f>
        <v>738703.19000000029</v>
      </c>
    </row>
    <row r="12" spans="1:10">
      <c r="A12" s="10" t="s">
        <v>25</v>
      </c>
      <c r="B12" s="22" t="s">
        <v>96</v>
      </c>
      <c r="C12" s="14" t="s">
        <v>11</v>
      </c>
      <c r="D12" s="11" t="s">
        <v>52</v>
      </c>
      <c r="E12" s="10" t="s">
        <v>19</v>
      </c>
      <c r="F12" s="10">
        <v>3000</v>
      </c>
      <c r="G12" s="10">
        <v>113.86</v>
      </c>
      <c r="H12" s="10">
        <v>143.96</v>
      </c>
      <c r="I12" s="12">
        <f t="shared" ref="I12:I26" si="5">F12*G12</f>
        <v>341580</v>
      </c>
      <c r="J12" s="12">
        <f t="shared" si="4"/>
        <v>431880</v>
      </c>
    </row>
    <row r="13" spans="1:10" ht="30">
      <c r="A13" s="10" t="s">
        <v>26</v>
      </c>
      <c r="B13" s="22" t="s">
        <v>96</v>
      </c>
      <c r="C13" s="14" t="s">
        <v>11</v>
      </c>
      <c r="D13" s="11" t="s">
        <v>53</v>
      </c>
      <c r="E13" s="10" t="s">
        <v>17</v>
      </c>
      <c r="F13" s="10">
        <v>1650</v>
      </c>
      <c r="G13" s="10">
        <v>79.34</v>
      </c>
      <c r="H13" s="10">
        <v>100.31</v>
      </c>
      <c r="I13" s="12">
        <f t="shared" si="5"/>
        <v>130911</v>
      </c>
      <c r="J13" s="12">
        <f t="shared" si="4"/>
        <v>165511.5</v>
      </c>
    </row>
    <row r="14" spans="1:10" ht="30">
      <c r="A14" s="10" t="s">
        <v>32</v>
      </c>
      <c r="B14" s="22" t="s">
        <v>125</v>
      </c>
      <c r="C14" s="14">
        <v>87246</v>
      </c>
      <c r="D14" s="11" t="s">
        <v>54</v>
      </c>
      <c r="E14" s="10" t="s">
        <v>17</v>
      </c>
      <c r="F14" s="10">
        <v>52</v>
      </c>
      <c r="G14" s="10">
        <v>66.11</v>
      </c>
      <c r="H14" s="10">
        <v>83.58</v>
      </c>
      <c r="I14" s="12">
        <f t="shared" si="5"/>
        <v>3437.72</v>
      </c>
      <c r="J14" s="12">
        <f t="shared" si="4"/>
        <v>4346.16</v>
      </c>
    </row>
    <row r="15" spans="1:10" ht="30">
      <c r="A15" s="10" t="s">
        <v>27</v>
      </c>
      <c r="B15" s="22" t="s">
        <v>96</v>
      </c>
      <c r="C15" s="14" t="s">
        <v>11</v>
      </c>
      <c r="D15" s="11" t="s">
        <v>55</v>
      </c>
      <c r="E15" s="10" t="s">
        <v>17</v>
      </c>
      <c r="F15" s="10">
        <v>2</v>
      </c>
      <c r="G15" s="10">
        <v>144.85</v>
      </c>
      <c r="H15" s="10">
        <v>183.14</v>
      </c>
      <c r="I15" s="12">
        <f t="shared" si="5"/>
        <v>289.7</v>
      </c>
      <c r="J15" s="12">
        <f t="shared" si="4"/>
        <v>366.28</v>
      </c>
    </row>
    <row r="16" spans="1:10" ht="30">
      <c r="A16" s="10" t="s">
        <v>28</v>
      </c>
      <c r="B16" s="22" t="s">
        <v>124</v>
      </c>
      <c r="C16" s="14">
        <v>101732</v>
      </c>
      <c r="D16" s="11" t="s">
        <v>56</v>
      </c>
      <c r="E16" s="10" t="s">
        <v>17</v>
      </c>
      <c r="F16" s="10">
        <v>6</v>
      </c>
      <c r="G16" s="10">
        <v>146.78</v>
      </c>
      <c r="H16" s="10">
        <v>185.58</v>
      </c>
      <c r="I16" s="12">
        <f t="shared" si="5"/>
        <v>880.68000000000006</v>
      </c>
      <c r="J16" s="12">
        <f t="shared" si="4"/>
        <v>1113.48</v>
      </c>
    </row>
    <row r="17" spans="1:10" ht="30">
      <c r="A17" s="10" t="s">
        <v>33</v>
      </c>
      <c r="B17" s="22" t="s">
        <v>96</v>
      </c>
      <c r="C17" s="14" t="s">
        <v>11</v>
      </c>
      <c r="D17" s="11" t="s">
        <v>57</v>
      </c>
      <c r="E17" s="10" t="s">
        <v>17</v>
      </c>
      <c r="F17" s="10">
        <v>80</v>
      </c>
      <c r="G17" s="10">
        <v>155.03</v>
      </c>
      <c r="H17" s="10">
        <v>196.01</v>
      </c>
      <c r="I17" s="12">
        <f t="shared" si="5"/>
        <v>12402.4</v>
      </c>
      <c r="J17" s="12">
        <f t="shared" si="4"/>
        <v>15680.8</v>
      </c>
    </row>
    <row r="18" spans="1:10" ht="30">
      <c r="A18" s="10" t="s">
        <v>98</v>
      </c>
      <c r="B18" s="22" t="s">
        <v>96</v>
      </c>
      <c r="C18" s="14" t="s">
        <v>11</v>
      </c>
      <c r="D18" s="11" t="s">
        <v>58</v>
      </c>
      <c r="E18" s="10" t="s">
        <v>17</v>
      </c>
      <c r="F18" s="10">
        <v>4</v>
      </c>
      <c r="G18" s="10">
        <v>202.68</v>
      </c>
      <c r="H18" s="10">
        <v>256.26</v>
      </c>
      <c r="I18" s="12">
        <f t="shared" si="5"/>
        <v>810.72</v>
      </c>
      <c r="J18" s="12">
        <f t="shared" si="4"/>
        <v>1025.04</v>
      </c>
    </row>
    <row r="19" spans="1:10">
      <c r="A19" s="10" t="s">
        <v>99</v>
      </c>
      <c r="B19" s="22" t="s">
        <v>124</v>
      </c>
      <c r="C19" s="14">
        <v>101093</v>
      </c>
      <c r="D19" s="11" t="s">
        <v>59</v>
      </c>
      <c r="E19" s="10" t="s">
        <v>17</v>
      </c>
      <c r="F19" s="10">
        <v>3</v>
      </c>
      <c r="G19" s="10">
        <v>297.55</v>
      </c>
      <c r="H19" s="10">
        <v>376.22</v>
      </c>
      <c r="I19" s="12">
        <f t="shared" si="5"/>
        <v>892.65000000000009</v>
      </c>
      <c r="J19" s="12">
        <f t="shared" si="4"/>
        <v>1128.6600000000001</v>
      </c>
    </row>
    <row r="20" spans="1:10">
      <c r="A20" s="10" t="s">
        <v>100</v>
      </c>
      <c r="B20" s="22" t="s">
        <v>124</v>
      </c>
      <c r="C20" s="14">
        <v>101092</v>
      </c>
      <c r="D20" s="11" t="s">
        <v>60</v>
      </c>
      <c r="E20" s="10" t="s">
        <v>17</v>
      </c>
      <c r="F20" s="10">
        <v>1</v>
      </c>
      <c r="G20" s="10">
        <v>318.05</v>
      </c>
      <c r="H20" s="10">
        <v>402.14</v>
      </c>
      <c r="I20" s="12">
        <f t="shared" si="5"/>
        <v>318.05</v>
      </c>
      <c r="J20" s="12">
        <f t="shared" si="4"/>
        <v>402.14</v>
      </c>
    </row>
    <row r="21" spans="1:10">
      <c r="A21" s="10" t="s">
        <v>101</v>
      </c>
      <c r="B21" s="22" t="s">
        <v>96</v>
      </c>
      <c r="C21" s="14" t="s">
        <v>11</v>
      </c>
      <c r="D21" s="11" t="s">
        <v>61</v>
      </c>
      <c r="E21" s="10" t="s">
        <v>17</v>
      </c>
      <c r="F21" s="10">
        <v>6</v>
      </c>
      <c r="G21" s="10">
        <v>119.73</v>
      </c>
      <c r="H21" s="10">
        <v>151.38</v>
      </c>
      <c r="I21" s="12">
        <f t="shared" si="5"/>
        <v>718.38</v>
      </c>
      <c r="J21" s="12">
        <f t="shared" si="4"/>
        <v>908.28</v>
      </c>
    </row>
    <row r="22" spans="1:10" ht="30">
      <c r="A22" s="10" t="s">
        <v>102</v>
      </c>
      <c r="B22" s="22" t="s">
        <v>124</v>
      </c>
      <c r="C22" s="14">
        <v>101090</v>
      </c>
      <c r="D22" s="11" t="s">
        <v>62</v>
      </c>
      <c r="E22" s="10" t="s">
        <v>17</v>
      </c>
      <c r="F22" s="10">
        <v>200</v>
      </c>
      <c r="G22" s="10">
        <v>178.69</v>
      </c>
      <c r="H22" s="10">
        <v>225.93</v>
      </c>
      <c r="I22" s="12">
        <f t="shared" si="5"/>
        <v>35738</v>
      </c>
      <c r="J22" s="12">
        <f t="shared" si="4"/>
        <v>45186</v>
      </c>
    </row>
    <row r="23" spans="1:10" ht="30">
      <c r="A23" s="10" t="s">
        <v>103</v>
      </c>
      <c r="B23" s="22" t="s">
        <v>124</v>
      </c>
      <c r="C23" s="14">
        <v>92395</v>
      </c>
      <c r="D23" s="11" t="s">
        <v>63</v>
      </c>
      <c r="E23" s="10" t="s">
        <v>17</v>
      </c>
      <c r="F23" s="10">
        <v>200</v>
      </c>
      <c r="G23" s="10">
        <v>111.49</v>
      </c>
      <c r="H23" s="10">
        <v>140.96</v>
      </c>
      <c r="I23" s="12">
        <f t="shared" si="5"/>
        <v>22298</v>
      </c>
      <c r="J23" s="12">
        <f t="shared" si="4"/>
        <v>28192</v>
      </c>
    </row>
    <row r="24" spans="1:10" ht="30">
      <c r="A24" s="10" t="s">
        <v>104</v>
      </c>
      <c r="B24" s="22" t="s">
        <v>124</v>
      </c>
      <c r="C24" s="14">
        <v>101172</v>
      </c>
      <c r="D24" s="11" t="s">
        <v>64</v>
      </c>
      <c r="E24" s="10" t="s">
        <v>17</v>
      </c>
      <c r="F24" s="10">
        <v>200</v>
      </c>
      <c r="G24" s="10">
        <v>109.09</v>
      </c>
      <c r="H24" s="10">
        <v>137.93</v>
      </c>
      <c r="I24" s="12">
        <f t="shared" si="5"/>
        <v>21818</v>
      </c>
      <c r="J24" s="12">
        <f t="shared" si="4"/>
        <v>27586</v>
      </c>
    </row>
    <row r="25" spans="1:10" ht="45">
      <c r="A25" s="10" t="s">
        <v>105</v>
      </c>
      <c r="B25" s="22" t="s">
        <v>124</v>
      </c>
      <c r="C25" s="14">
        <v>94273</v>
      </c>
      <c r="D25" s="11" t="s">
        <v>65</v>
      </c>
      <c r="E25" s="10" t="s">
        <v>20</v>
      </c>
      <c r="F25" s="10">
        <v>185</v>
      </c>
      <c r="G25" s="10">
        <v>64.17</v>
      </c>
      <c r="H25" s="10">
        <v>81.13</v>
      </c>
      <c r="I25" s="12">
        <f t="shared" si="5"/>
        <v>11871.45</v>
      </c>
      <c r="J25" s="12">
        <f t="shared" si="4"/>
        <v>15009.05</v>
      </c>
    </row>
    <row r="26" spans="1:10" ht="30">
      <c r="A26" s="10" t="s">
        <v>106</v>
      </c>
      <c r="B26" s="22" t="s">
        <v>124</v>
      </c>
      <c r="C26" s="14">
        <v>103946</v>
      </c>
      <c r="D26" s="11" t="s">
        <v>66</v>
      </c>
      <c r="E26" s="10" t="s">
        <v>17</v>
      </c>
      <c r="F26" s="10">
        <v>10</v>
      </c>
      <c r="G26" s="10">
        <v>29.09</v>
      </c>
      <c r="H26" s="10">
        <v>36.78</v>
      </c>
      <c r="I26" s="12">
        <f t="shared" si="5"/>
        <v>290.89999999999998</v>
      </c>
      <c r="J26" s="12">
        <f t="shared" si="4"/>
        <v>367.8</v>
      </c>
    </row>
    <row r="27" spans="1:10">
      <c r="A27" s="2" t="s">
        <v>34</v>
      </c>
      <c r="B27" s="3" t="s">
        <v>96</v>
      </c>
      <c r="C27" s="4" t="s">
        <v>11</v>
      </c>
      <c r="D27" s="3" t="s">
        <v>67</v>
      </c>
      <c r="E27" s="4"/>
      <c r="F27" s="4"/>
      <c r="G27" s="5"/>
      <c r="H27" s="5"/>
      <c r="I27" s="5">
        <f>SUM(I28:I36)</f>
        <v>173842.52</v>
      </c>
      <c r="J27" s="5">
        <f>SUM(J28:J36)</f>
        <v>219796.18000000002</v>
      </c>
    </row>
    <row r="28" spans="1:10" ht="30">
      <c r="A28" s="10" t="s">
        <v>29</v>
      </c>
      <c r="B28" s="22" t="s">
        <v>97</v>
      </c>
      <c r="C28" s="14" t="s">
        <v>11</v>
      </c>
      <c r="D28" s="11" t="s">
        <v>68</v>
      </c>
      <c r="E28" s="10" t="s">
        <v>19</v>
      </c>
      <c r="F28" s="10">
        <v>1750</v>
      </c>
      <c r="G28" s="10">
        <v>95.18</v>
      </c>
      <c r="H28" s="10">
        <v>120.34</v>
      </c>
      <c r="I28" s="12">
        <f t="shared" ref="I28" si="6">F28*G28</f>
        <v>166565</v>
      </c>
      <c r="J28" s="12">
        <f t="shared" ref="J28" si="7">F28*H28</f>
        <v>210595</v>
      </c>
    </row>
    <row r="29" spans="1:10" ht="60">
      <c r="A29" s="10" t="s">
        <v>30</v>
      </c>
      <c r="B29" s="22" t="s">
        <v>124</v>
      </c>
      <c r="C29" s="14">
        <v>87813</v>
      </c>
      <c r="D29" s="11" t="s">
        <v>69</v>
      </c>
      <c r="E29" s="10" t="s">
        <v>17</v>
      </c>
      <c r="F29" s="10">
        <v>16</v>
      </c>
      <c r="G29" s="10">
        <v>95.18</v>
      </c>
      <c r="H29" s="10">
        <v>120.34</v>
      </c>
      <c r="I29" s="12">
        <f t="shared" ref="I29:I36" si="8">F29*G29</f>
        <v>1522.88</v>
      </c>
      <c r="J29" s="12">
        <f t="shared" ref="J29:J36" si="9">F29*H29</f>
        <v>1925.44</v>
      </c>
    </row>
    <row r="30" spans="1:10" ht="45">
      <c r="A30" s="10" t="s">
        <v>41</v>
      </c>
      <c r="B30" s="22" t="s">
        <v>126</v>
      </c>
      <c r="C30" s="14" t="s">
        <v>70</v>
      </c>
      <c r="D30" s="11" t="s">
        <v>71</v>
      </c>
      <c r="E30" s="10" t="s">
        <v>72</v>
      </c>
      <c r="F30" s="10">
        <v>19</v>
      </c>
      <c r="G30" s="10">
        <v>73.09</v>
      </c>
      <c r="H30" s="10">
        <v>92.41</v>
      </c>
      <c r="I30" s="12">
        <f t="shared" si="8"/>
        <v>1388.71</v>
      </c>
      <c r="J30" s="12">
        <f t="shared" si="9"/>
        <v>1755.79</v>
      </c>
    </row>
    <row r="31" spans="1:10">
      <c r="A31" s="10" t="s">
        <v>42</v>
      </c>
      <c r="B31" s="22" t="s">
        <v>96</v>
      </c>
      <c r="C31" s="14" t="s">
        <v>11</v>
      </c>
      <c r="D31" s="11" t="s">
        <v>73</v>
      </c>
      <c r="E31" s="10" t="s">
        <v>17</v>
      </c>
      <c r="F31" s="10">
        <v>2</v>
      </c>
      <c r="G31" s="10">
        <v>75.53</v>
      </c>
      <c r="H31" s="10">
        <v>95.5</v>
      </c>
      <c r="I31" s="12">
        <f t="shared" si="8"/>
        <v>151.06</v>
      </c>
      <c r="J31" s="12">
        <f t="shared" si="9"/>
        <v>191</v>
      </c>
    </row>
    <row r="32" spans="1:10" ht="45">
      <c r="A32" s="10" t="s">
        <v>43</v>
      </c>
      <c r="B32" s="22" t="s">
        <v>126</v>
      </c>
      <c r="C32" s="14" t="s">
        <v>74</v>
      </c>
      <c r="D32" s="11" t="s">
        <v>75</v>
      </c>
      <c r="E32" s="10" t="s">
        <v>72</v>
      </c>
      <c r="F32" s="10">
        <v>5</v>
      </c>
      <c r="G32" s="10">
        <v>87.6</v>
      </c>
      <c r="H32" s="10">
        <v>110.76</v>
      </c>
      <c r="I32" s="12">
        <f t="shared" si="8"/>
        <v>438</v>
      </c>
      <c r="J32" s="12">
        <f t="shared" si="9"/>
        <v>553.80000000000007</v>
      </c>
    </row>
    <row r="33" spans="1:10" ht="60">
      <c r="A33" s="10" t="s">
        <v>44</v>
      </c>
      <c r="B33" s="22" t="s">
        <v>126</v>
      </c>
      <c r="C33" s="14" t="s">
        <v>76</v>
      </c>
      <c r="D33" s="11" t="s">
        <v>77</v>
      </c>
      <c r="E33" s="10" t="s">
        <v>72</v>
      </c>
      <c r="F33" s="10">
        <v>3</v>
      </c>
      <c r="G33" s="10">
        <v>136.80000000000001</v>
      </c>
      <c r="H33" s="10">
        <v>172.96</v>
      </c>
      <c r="I33" s="12">
        <f t="shared" si="8"/>
        <v>410.40000000000003</v>
      </c>
      <c r="J33" s="12">
        <f t="shared" si="9"/>
        <v>518.88</v>
      </c>
    </row>
    <row r="34" spans="1:10" ht="45">
      <c r="A34" s="10" t="s">
        <v>107</v>
      </c>
      <c r="B34" s="22" t="s">
        <v>126</v>
      </c>
      <c r="C34" s="14" t="s">
        <v>78</v>
      </c>
      <c r="D34" s="11" t="s">
        <v>79</v>
      </c>
      <c r="E34" s="10" t="s">
        <v>72</v>
      </c>
      <c r="F34" s="10">
        <v>1</v>
      </c>
      <c r="G34" s="10">
        <v>287.97000000000003</v>
      </c>
      <c r="H34" s="10">
        <v>364.1</v>
      </c>
      <c r="I34" s="12">
        <f t="shared" si="8"/>
        <v>287.97000000000003</v>
      </c>
      <c r="J34" s="12">
        <f t="shared" si="9"/>
        <v>364.1</v>
      </c>
    </row>
    <row r="35" spans="1:10" ht="45">
      <c r="A35" s="10" t="s">
        <v>108</v>
      </c>
      <c r="B35" s="22" t="s">
        <v>126</v>
      </c>
      <c r="C35" s="14" t="s">
        <v>80</v>
      </c>
      <c r="D35" s="11" t="s">
        <v>81</v>
      </c>
      <c r="E35" s="10" t="s">
        <v>72</v>
      </c>
      <c r="F35" s="10">
        <v>1</v>
      </c>
      <c r="G35" s="10">
        <v>298.7</v>
      </c>
      <c r="H35" s="10">
        <v>377.67</v>
      </c>
      <c r="I35" s="12">
        <f t="shared" si="8"/>
        <v>298.7</v>
      </c>
      <c r="J35" s="12">
        <f t="shared" si="9"/>
        <v>377.67</v>
      </c>
    </row>
    <row r="36" spans="1:10" ht="30">
      <c r="A36" s="10" t="s">
        <v>109</v>
      </c>
      <c r="B36" s="22" t="s">
        <v>97</v>
      </c>
      <c r="C36" s="14" t="s">
        <v>11</v>
      </c>
      <c r="D36" s="11" t="s">
        <v>82</v>
      </c>
      <c r="E36" s="10" t="s">
        <v>17</v>
      </c>
      <c r="F36" s="10">
        <v>30</v>
      </c>
      <c r="G36" s="10">
        <v>92.66</v>
      </c>
      <c r="H36" s="10">
        <v>117.15</v>
      </c>
      <c r="I36" s="12">
        <f t="shared" si="8"/>
        <v>2779.7999999999997</v>
      </c>
      <c r="J36" s="12">
        <f t="shared" si="9"/>
        <v>3514.5</v>
      </c>
    </row>
    <row r="37" spans="1:10">
      <c r="A37" s="2" t="s">
        <v>35</v>
      </c>
      <c r="B37" s="3"/>
      <c r="C37" s="4" t="s">
        <v>11</v>
      </c>
      <c r="D37" s="3" t="s">
        <v>11</v>
      </c>
      <c r="E37" s="4" t="s">
        <v>11</v>
      </c>
      <c r="F37" s="4" t="s">
        <v>11</v>
      </c>
      <c r="G37" s="5" t="s">
        <v>11</v>
      </c>
      <c r="H37" s="5" t="s">
        <v>11</v>
      </c>
      <c r="I37" s="5">
        <f>SUM(I38:I42)</f>
        <v>174069.3</v>
      </c>
      <c r="J37" s="5">
        <f>SUM(J38:J42)</f>
        <v>220085.05</v>
      </c>
    </row>
    <row r="38" spans="1:10" ht="30">
      <c r="A38" s="10" t="s">
        <v>36</v>
      </c>
      <c r="B38" s="22" t="s">
        <v>97</v>
      </c>
      <c r="C38" s="14" t="s">
        <v>11</v>
      </c>
      <c r="D38" s="11" t="s">
        <v>83</v>
      </c>
      <c r="E38" s="10" t="s">
        <v>19</v>
      </c>
      <c r="F38" s="10">
        <v>950</v>
      </c>
      <c r="G38" s="10">
        <v>144.96</v>
      </c>
      <c r="H38" s="10">
        <v>183.28</v>
      </c>
      <c r="I38" s="12">
        <f t="shared" ref="I38" si="10">F38*G38</f>
        <v>137712</v>
      </c>
      <c r="J38" s="12">
        <f t="shared" ref="J38" si="11">F38*H38</f>
        <v>174116</v>
      </c>
    </row>
    <row r="39" spans="1:10" ht="45">
      <c r="A39" s="10" t="s">
        <v>46</v>
      </c>
      <c r="B39" s="22" t="s">
        <v>127</v>
      </c>
      <c r="C39" s="14" t="s">
        <v>84</v>
      </c>
      <c r="D39" s="11" t="s">
        <v>85</v>
      </c>
      <c r="E39" s="10" t="s">
        <v>19</v>
      </c>
      <c r="F39" s="10">
        <v>10</v>
      </c>
      <c r="G39" s="10">
        <v>88.13</v>
      </c>
      <c r="H39" s="10">
        <v>111.43</v>
      </c>
      <c r="I39" s="12">
        <f t="shared" ref="I39:I42" si="12">F39*G39</f>
        <v>881.3</v>
      </c>
      <c r="J39" s="12">
        <f t="shared" ref="J39:J42" si="13">F39*H39</f>
        <v>1114.3000000000002</v>
      </c>
    </row>
    <row r="40" spans="1:10">
      <c r="A40" s="10" t="s">
        <v>114</v>
      </c>
      <c r="B40" s="22" t="s">
        <v>96</v>
      </c>
      <c r="C40" s="14" t="s">
        <v>11</v>
      </c>
      <c r="D40" s="11" t="s">
        <v>86</v>
      </c>
      <c r="E40" s="10" t="s">
        <v>17</v>
      </c>
      <c r="F40" s="10">
        <v>100</v>
      </c>
      <c r="G40" s="10">
        <v>31.58</v>
      </c>
      <c r="H40" s="10">
        <v>39.92</v>
      </c>
      <c r="I40" s="12">
        <f t="shared" si="12"/>
        <v>3158</v>
      </c>
      <c r="J40" s="12">
        <f t="shared" si="13"/>
        <v>3992</v>
      </c>
    </row>
    <row r="41" spans="1:10" ht="30">
      <c r="A41" s="10" t="s">
        <v>115</v>
      </c>
      <c r="B41" s="22" t="s">
        <v>97</v>
      </c>
      <c r="C41" s="14" t="s">
        <v>11</v>
      </c>
      <c r="D41" s="11" t="s">
        <v>87</v>
      </c>
      <c r="E41" s="10" t="s">
        <v>19</v>
      </c>
      <c r="F41" s="10">
        <v>25</v>
      </c>
      <c r="G41" s="10">
        <v>468.8</v>
      </c>
      <c r="H41" s="10">
        <v>592.75</v>
      </c>
      <c r="I41" s="12">
        <f t="shared" si="12"/>
        <v>11720</v>
      </c>
      <c r="J41" s="12">
        <f t="shared" si="13"/>
        <v>14818.75</v>
      </c>
    </row>
    <row r="42" spans="1:10" ht="45">
      <c r="A42" s="10" t="s">
        <v>116</v>
      </c>
      <c r="B42" s="22" t="s">
        <v>97</v>
      </c>
      <c r="C42" s="14" t="s">
        <v>11</v>
      </c>
      <c r="D42" s="11" t="s">
        <v>88</v>
      </c>
      <c r="E42" s="10" t="s">
        <v>45</v>
      </c>
      <c r="F42" s="10">
        <v>100</v>
      </c>
      <c r="G42" s="10">
        <v>205.98</v>
      </c>
      <c r="H42" s="10">
        <v>260.44</v>
      </c>
      <c r="I42" s="12">
        <f t="shared" si="12"/>
        <v>20598</v>
      </c>
      <c r="J42" s="12">
        <f t="shared" si="13"/>
        <v>26044</v>
      </c>
    </row>
    <row r="43" spans="1:10">
      <c r="A43" s="2" t="s">
        <v>110</v>
      </c>
      <c r="B43" s="3"/>
      <c r="C43" s="4" t="s">
        <v>11</v>
      </c>
      <c r="D43" s="3"/>
      <c r="E43" s="4" t="s">
        <v>11</v>
      </c>
      <c r="F43" s="4" t="s">
        <v>11</v>
      </c>
      <c r="G43" s="5" t="s">
        <v>11</v>
      </c>
      <c r="H43" s="5" t="s">
        <v>11</v>
      </c>
      <c r="I43" s="5">
        <f>SUM(I44)</f>
        <v>23120.5</v>
      </c>
      <c r="J43" s="5">
        <f>SUM(J44)</f>
        <v>29233.499999999996</v>
      </c>
    </row>
    <row r="44" spans="1:10">
      <c r="A44" s="10" t="s">
        <v>117</v>
      </c>
      <c r="B44" s="22" t="s">
        <v>96</v>
      </c>
      <c r="C44" s="14" t="s">
        <v>11</v>
      </c>
      <c r="D44" s="11" t="s">
        <v>89</v>
      </c>
      <c r="E44" s="10" t="s">
        <v>15</v>
      </c>
      <c r="F44" s="10">
        <v>50</v>
      </c>
      <c r="G44" s="10">
        <v>462.41</v>
      </c>
      <c r="H44" s="10">
        <v>584.66999999999996</v>
      </c>
      <c r="I44" s="12">
        <f t="shared" ref="I44" si="14">F44*G44</f>
        <v>23120.5</v>
      </c>
      <c r="J44" s="12">
        <f t="shared" ref="J44" si="15">F44*H44</f>
        <v>29233.499999999996</v>
      </c>
    </row>
    <row r="45" spans="1:10">
      <c r="A45" s="2" t="s">
        <v>111</v>
      </c>
      <c r="B45" s="3"/>
      <c r="C45" s="4" t="s">
        <v>11</v>
      </c>
      <c r="D45" s="3" t="s">
        <v>90</v>
      </c>
      <c r="E45" s="4"/>
      <c r="F45" s="4"/>
      <c r="G45" s="5"/>
      <c r="H45" s="5"/>
      <c r="I45" s="5">
        <f>SUM(I46)</f>
        <v>8972</v>
      </c>
      <c r="J45" s="5">
        <f>SUM(J46)</f>
        <v>11344</v>
      </c>
    </row>
    <row r="46" spans="1:10" ht="30">
      <c r="A46" s="10" t="s">
        <v>118</v>
      </c>
      <c r="B46" s="22" t="s">
        <v>97</v>
      </c>
      <c r="C46" s="14" t="s">
        <v>11</v>
      </c>
      <c r="D46" s="11" t="s">
        <v>90</v>
      </c>
      <c r="E46" s="10" t="s">
        <v>19</v>
      </c>
      <c r="F46" s="10">
        <v>100</v>
      </c>
      <c r="G46" s="10">
        <v>89.72</v>
      </c>
      <c r="H46" s="10">
        <v>113.44</v>
      </c>
      <c r="I46" s="12">
        <f t="shared" ref="I46" si="16">F46*G46</f>
        <v>8972</v>
      </c>
      <c r="J46" s="12">
        <f t="shared" ref="J46" si="17">F46*H46</f>
        <v>11344</v>
      </c>
    </row>
    <row r="47" spans="1:10">
      <c r="A47" s="2" t="s">
        <v>112</v>
      </c>
      <c r="B47" s="3" t="s">
        <v>96</v>
      </c>
      <c r="C47" s="4" t="s">
        <v>11</v>
      </c>
      <c r="D47" s="3" t="s">
        <v>91</v>
      </c>
      <c r="E47" s="4"/>
      <c r="F47" s="4"/>
      <c r="G47" s="5"/>
      <c r="H47" s="5"/>
      <c r="I47" s="5">
        <f>SUM(I48:I49)</f>
        <v>311996.64</v>
      </c>
      <c r="J47" s="5">
        <f>SUM(J48:J49)</f>
        <v>394487.44</v>
      </c>
    </row>
    <row r="48" spans="1:10" ht="30">
      <c r="A48" s="10" t="s">
        <v>119</v>
      </c>
      <c r="B48" s="22" t="s">
        <v>97</v>
      </c>
      <c r="C48" s="14" t="s">
        <v>11</v>
      </c>
      <c r="D48" s="11" t="s">
        <v>92</v>
      </c>
      <c r="E48" s="10" t="s">
        <v>93</v>
      </c>
      <c r="F48" s="10">
        <v>48</v>
      </c>
      <c r="G48" s="10">
        <v>6431.93</v>
      </c>
      <c r="H48" s="10">
        <v>8132.53</v>
      </c>
      <c r="I48" s="12">
        <f t="shared" ref="I48" si="18">F48*G48</f>
        <v>308732.64</v>
      </c>
      <c r="J48" s="12">
        <f t="shared" ref="J48" si="19">F48*H48</f>
        <v>390361.44</v>
      </c>
    </row>
    <row r="49" spans="1:10" ht="30">
      <c r="A49" s="10" t="s">
        <v>120</v>
      </c>
      <c r="B49" s="22" t="s">
        <v>97</v>
      </c>
      <c r="C49" s="14" t="s">
        <v>11</v>
      </c>
      <c r="D49" s="11" t="s">
        <v>94</v>
      </c>
      <c r="E49" s="10" t="s">
        <v>15</v>
      </c>
      <c r="F49" s="10">
        <v>200</v>
      </c>
      <c r="G49" s="10">
        <v>16.32</v>
      </c>
      <c r="H49" s="10">
        <v>20.63</v>
      </c>
      <c r="I49" s="12">
        <f t="shared" ref="I49" si="20">F49*G49</f>
        <v>3264</v>
      </c>
      <c r="J49" s="12">
        <f t="shared" ref="J49" si="21">F49*H49</f>
        <v>4126</v>
      </c>
    </row>
    <row r="50" spans="1:10">
      <c r="A50" s="2" t="s">
        <v>113</v>
      </c>
      <c r="B50" s="3"/>
      <c r="C50" s="4" t="s">
        <v>11</v>
      </c>
      <c r="D50" s="3" t="s">
        <v>21</v>
      </c>
      <c r="E50" s="4" t="s">
        <v>11</v>
      </c>
      <c r="F50" s="4" t="s">
        <v>11</v>
      </c>
      <c r="G50" s="5" t="s">
        <v>11</v>
      </c>
      <c r="H50" s="5" t="s">
        <v>11</v>
      </c>
      <c r="I50" s="5">
        <f>SUM(I51)</f>
        <v>2400</v>
      </c>
      <c r="J50" s="5">
        <f>SUM(J51)</f>
        <v>3020</v>
      </c>
    </row>
    <row r="51" spans="1:10" ht="30">
      <c r="A51" s="10" t="s">
        <v>36</v>
      </c>
      <c r="B51" s="22" t="s">
        <v>97</v>
      </c>
      <c r="C51" s="14" t="s">
        <v>11</v>
      </c>
      <c r="D51" s="11" t="s">
        <v>95</v>
      </c>
      <c r="E51" s="10" t="s">
        <v>17</v>
      </c>
      <c r="F51" s="10">
        <v>2000</v>
      </c>
      <c r="G51" s="10">
        <v>1.2</v>
      </c>
      <c r="H51" s="10">
        <v>1.51</v>
      </c>
      <c r="I51" s="12">
        <f t="shared" ref="I51" si="22">F51*G51</f>
        <v>2400</v>
      </c>
      <c r="J51" s="12">
        <f t="shared" ref="J51" si="23">F51*H51</f>
        <v>3020</v>
      </c>
    </row>
    <row r="52" spans="1:10">
      <c r="A52" s="10"/>
      <c r="B52" s="11"/>
      <c r="C52" s="11"/>
      <c r="D52" s="10"/>
      <c r="E52" s="10"/>
      <c r="F52" s="10"/>
      <c r="G52" s="10"/>
      <c r="H52" s="10"/>
      <c r="I52" s="13">
        <f>SUM(I3,I5,I11,I27,I37,I43,I45,I47,I50)</f>
        <v>1404816.21</v>
      </c>
      <c r="J52" s="13">
        <f>SUM(J3,J5,J11,J27,J37,J43,J45,J47,J50)</f>
        <v>1776146.6700000002</v>
      </c>
    </row>
  </sheetData>
  <mergeCells count="2">
    <mergeCell ref="A1:C1"/>
    <mergeCell ref="D1:I1"/>
  </mergeCells>
  <phoneticPr fontId="13" type="noConversion"/>
  <pageMargins left="0.78740157480314965" right="0.70866141732283472" top="1.1811023622047245" bottom="0.78740157480314965" header="0.31496062992125984" footer="0.31496062992125984"/>
  <pageSetup paperSize="9" scale="62" fitToHeight="0" orientation="landscape" r:id="rId1"/>
  <headerFooter>
    <oddHeader>&amp;C&amp;G</oddHeader>
    <oddFooter>&amp;L&amp;9&amp;P de &amp;N&amp;C&amp;9&amp;A&amp;R&amp;9&amp;D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SINTÉTICA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Julio Walter Sanabio Freesz - GEDE</dc:creator>
  <cp:keywords/>
  <dc:description/>
  <cp:lastModifiedBy>Rogéria Braga - DPOB</cp:lastModifiedBy>
  <cp:revision/>
  <cp:lastPrinted>2024-11-05T19:39:31Z</cp:lastPrinted>
  <dcterms:created xsi:type="dcterms:W3CDTF">2023-10-23T11:34:27Z</dcterms:created>
  <dcterms:modified xsi:type="dcterms:W3CDTF">2025-02-17T18:11:41Z</dcterms:modified>
  <cp:category/>
  <cp:contentStatus/>
</cp:coreProperties>
</file>