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1925"/>
  </bookViews>
  <sheets>
    <sheet name="Orçamento Sintético" sheetId="1" r:id="rId1"/>
  </sheets>
  <definedNames>
    <definedName name="_xlnm.Print_Area" localSheetId="0">'Orçamento Sintético'!$A$1:$M$349</definedName>
  </definedNames>
  <calcPr calcId="179021" iterateDelta="1E-4"/>
</workbook>
</file>

<file path=xl/calcChain.xml><?xml version="1.0" encoding="utf-8"?>
<calcChain xmlns="http://schemas.openxmlformats.org/spreadsheetml/2006/main">
  <c r="L334" i="1"/>
  <c r="L335" s="1"/>
  <c r="L333"/>
  <c r="A333"/>
  <c r="M330"/>
  <c r="L330" s="1"/>
  <c r="K330"/>
  <c r="J330"/>
  <c r="M329"/>
  <c r="K329"/>
  <c r="J329"/>
  <c r="M325"/>
  <c r="K325"/>
  <c r="J325"/>
  <c r="M324"/>
  <c r="K324"/>
  <c r="J324"/>
  <c r="M323"/>
  <c r="L323" s="1"/>
  <c r="K323"/>
  <c r="J323"/>
  <c r="M321"/>
  <c r="K321"/>
  <c r="J321"/>
  <c r="M320"/>
  <c r="K320"/>
  <c r="J320"/>
  <c r="M319"/>
  <c r="K319"/>
  <c r="J319"/>
  <c r="M317"/>
  <c r="L317" s="1"/>
  <c r="K317"/>
  <c r="J317"/>
  <c r="M316"/>
  <c r="K316"/>
  <c r="J316"/>
  <c r="M315"/>
  <c r="K315"/>
  <c r="J315"/>
  <c r="M312"/>
  <c r="L312" s="1"/>
  <c r="K312"/>
  <c r="J312"/>
  <c r="M311"/>
  <c r="L311" s="1"/>
  <c r="K311"/>
  <c r="J311"/>
  <c r="M310"/>
  <c r="K310"/>
  <c r="J310"/>
  <c r="M309"/>
  <c r="K309"/>
  <c r="J309"/>
  <c r="M308"/>
  <c r="L308" s="1"/>
  <c r="K308"/>
  <c r="J308"/>
  <c r="M307"/>
  <c r="L307" s="1"/>
  <c r="K307"/>
  <c r="J307"/>
  <c r="M306"/>
  <c r="K306"/>
  <c r="J306"/>
  <c r="M305"/>
  <c r="K305"/>
  <c r="J305"/>
  <c r="M304"/>
  <c r="L304" s="1"/>
  <c r="K304"/>
  <c r="J304"/>
  <c r="M302"/>
  <c r="L302" s="1"/>
  <c r="K302"/>
  <c r="J302"/>
  <c r="M301"/>
  <c r="K301"/>
  <c r="J301"/>
  <c r="M300"/>
  <c r="K300"/>
  <c r="J300"/>
  <c r="M299"/>
  <c r="L299" s="1"/>
  <c r="K299"/>
  <c r="J299"/>
  <c r="M298"/>
  <c r="L298" s="1"/>
  <c r="K298"/>
  <c r="J298"/>
  <c r="M297"/>
  <c r="K297"/>
  <c r="J297"/>
  <c r="M296"/>
  <c r="K296"/>
  <c r="J296"/>
  <c r="M294"/>
  <c r="L294" s="1"/>
  <c r="K294"/>
  <c r="J294"/>
  <c r="M293"/>
  <c r="L293" s="1"/>
  <c r="K293"/>
  <c r="J293"/>
  <c r="M292"/>
  <c r="K292"/>
  <c r="J292"/>
  <c r="M291"/>
  <c r="K291"/>
  <c r="J291"/>
  <c r="M290"/>
  <c r="L290" s="1"/>
  <c r="K290"/>
  <c r="J290"/>
  <c r="M289"/>
  <c r="L289" s="1"/>
  <c r="K289"/>
  <c r="J289"/>
  <c r="M287"/>
  <c r="K287"/>
  <c r="J287"/>
  <c r="M286"/>
  <c r="K286"/>
  <c r="J286"/>
  <c r="M285"/>
  <c r="L285" s="1"/>
  <c r="K285"/>
  <c r="J285"/>
  <c r="M284"/>
  <c r="L284" s="1"/>
  <c r="K284"/>
  <c r="J284"/>
  <c r="M283"/>
  <c r="K283"/>
  <c r="J283"/>
  <c r="M282"/>
  <c r="K282"/>
  <c r="J282"/>
  <c r="M281"/>
  <c r="L281" s="1"/>
  <c r="K281"/>
  <c r="J281"/>
  <c r="M280"/>
  <c r="L280" s="1"/>
  <c r="K280"/>
  <c r="J280"/>
  <c r="M279"/>
  <c r="K279"/>
  <c r="J279"/>
  <c r="M278"/>
  <c r="K278"/>
  <c r="J278"/>
  <c r="M277"/>
  <c r="L277" s="1"/>
  <c r="K277"/>
  <c r="J277"/>
  <c r="M276"/>
  <c r="L276" s="1"/>
  <c r="K276"/>
  <c r="J276"/>
  <c r="M273"/>
  <c r="K273"/>
  <c r="J273"/>
  <c r="M272"/>
  <c r="K272"/>
  <c r="J272"/>
  <c r="M270"/>
  <c r="L270" s="1"/>
  <c r="K270"/>
  <c r="J270"/>
  <c r="M269"/>
  <c r="L269" s="1"/>
  <c r="K269"/>
  <c r="J269"/>
  <c r="M268"/>
  <c r="K268"/>
  <c r="J268"/>
  <c r="M266"/>
  <c r="K266"/>
  <c r="J266"/>
  <c r="M265"/>
  <c r="L265" s="1"/>
  <c r="K265"/>
  <c r="J265"/>
  <c r="M264"/>
  <c r="L264" s="1"/>
  <c r="K264"/>
  <c r="J264"/>
  <c r="M263"/>
  <c r="K263"/>
  <c r="J263"/>
  <c r="M260"/>
  <c r="K260"/>
  <c r="J260"/>
  <c r="K259"/>
  <c r="J259"/>
  <c r="M259" s="1"/>
  <c r="L259" s="1"/>
  <c r="M258"/>
  <c r="L258" s="1"/>
  <c r="K258"/>
  <c r="J258"/>
  <c r="M256"/>
  <c r="K256"/>
  <c r="J256"/>
  <c r="K254"/>
  <c r="J254"/>
  <c r="M254" s="1"/>
  <c r="L254" s="1"/>
  <c r="K253"/>
  <c r="J253"/>
  <c r="M253" s="1"/>
  <c r="L253" s="1"/>
  <c r="M252"/>
  <c r="L252" s="1"/>
  <c r="K252"/>
  <c r="J252"/>
  <c r="M251"/>
  <c r="K251"/>
  <c r="J251"/>
  <c r="K250"/>
  <c r="J250"/>
  <c r="M250" s="1"/>
  <c r="L250" s="1"/>
  <c r="K249"/>
  <c r="J249"/>
  <c r="M249" s="1"/>
  <c r="L249" s="1"/>
  <c r="M248"/>
  <c r="L248" s="1"/>
  <c r="K248"/>
  <c r="J248"/>
  <c r="M247"/>
  <c r="K247"/>
  <c r="J247"/>
  <c r="K246"/>
  <c r="J246"/>
  <c r="M246" s="1"/>
  <c r="L246" s="1"/>
  <c r="K245"/>
  <c r="J245"/>
  <c r="M245" s="1"/>
  <c r="L245" s="1"/>
  <c r="M244"/>
  <c r="L244" s="1"/>
  <c r="K244"/>
  <c r="J244"/>
  <c r="M243"/>
  <c r="K243"/>
  <c r="J243"/>
  <c r="K242"/>
  <c r="J242"/>
  <c r="M242" s="1"/>
  <c r="L242" s="1"/>
  <c r="K240"/>
  <c r="J240"/>
  <c r="M240" s="1"/>
  <c r="L240" s="1"/>
  <c r="M239"/>
  <c r="L239" s="1"/>
  <c r="K239"/>
  <c r="J239"/>
  <c r="M238"/>
  <c r="K238"/>
  <c r="J238"/>
  <c r="K237"/>
  <c r="J237"/>
  <c r="M237" s="1"/>
  <c r="L237" s="1"/>
  <c r="K236"/>
  <c r="J236"/>
  <c r="M236" s="1"/>
  <c r="L236" s="1"/>
  <c r="M235"/>
  <c r="L235" s="1"/>
  <c r="K235"/>
  <c r="J235"/>
  <c r="M234"/>
  <c r="K234"/>
  <c r="J234"/>
  <c r="K233"/>
  <c r="J233"/>
  <c r="M233" s="1"/>
  <c r="L233" s="1"/>
  <c r="K232"/>
  <c r="J232"/>
  <c r="M232" s="1"/>
  <c r="L232" s="1"/>
  <c r="M231"/>
  <c r="L231" s="1"/>
  <c r="K231"/>
  <c r="J231"/>
  <c r="M230"/>
  <c r="K230"/>
  <c r="J230"/>
  <c r="K229"/>
  <c r="J229"/>
  <c r="M229" s="1"/>
  <c r="L229" s="1"/>
  <c r="K228"/>
  <c r="J228"/>
  <c r="M228" s="1"/>
  <c r="L228" s="1"/>
  <c r="M227"/>
  <c r="L227" s="1"/>
  <c r="K227"/>
  <c r="J227"/>
  <c r="M226"/>
  <c r="L226"/>
  <c r="K226"/>
  <c r="J226"/>
  <c r="M225"/>
  <c r="L225"/>
  <c r="K225"/>
  <c r="J225"/>
  <c r="M224"/>
  <c r="L224"/>
  <c r="K224"/>
  <c r="J224"/>
  <c r="M223"/>
  <c r="L223"/>
  <c r="K223"/>
  <c r="J223"/>
  <c r="M222"/>
  <c r="L222"/>
  <c r="K222"/>
  <c r="J222"/>
  <c r="M221"/>
  <c r="L221"/>
  <c r="K221"/>
  <c r="J221"/>
  <c r="M219"/>
  <c r="L219"/>
  <c r="K219"/>
  <c r="J219"/>
  <c r="M218"/>
  <c r="L218"/>
  <c r="K218"/>
  <c r="J218"/>
  <c r="M217"/>
  <c r="L217"/>
  <c r="K217"/>
  <c r="J217"/>
  <c r="M216"/>
  <c r="L216"/>
  <c r="K216"/>
  <c r="J216"/>
  <c r="M215"/>
  <c r="L215"/>
  <c r="K215"/>
  <c r="J215"/>
  <c r="M214"/>
  <c r="L214"/>
  <c r="K214"/>
  <c r="J214"/>
  <c r="M213"/>
  <c r="L213"/>
  <c r="K213"/>
  <c r="J213"/>
  <c r="M211"/>
  <c r="L211"/>
  <c r="K211"/>
  <c r="J211"/>
  <c r="M210"/>
  <c r="L210"/>
  <c r="K210"/>
  <c r="J210"/>
  <c r="M209"/>
  <c r="L209"/>
  <c r="K209"/>
  <c r="J209"/>
  <c r="M207"/>
  <c r="L207"/>
  <c r="K207"/>
  <c r="J207"/>
  <c r="M206"/>
  <c r="L206"/>
  <c r="K206"/>
  <c r="J206"/>
  <c r="M205"/>
  <c r="L205"/>
  <c r="K205"/>
  <c r="J205"/>
  <c r="M204"/>
  <c r="L204"/>
  <c r="K204"/>
  <c r="J204"/>
  <c r="M203"/>
  <c r="L203"/>
  <c r="K203"/>
  <c r="J203"/>
  <c r="M202"/>
  <c r="L202"/>
  <c r="K202"/>
  <c r="J202"/>
  <c r="M201"/>
  <c r="L201"/>
  <c r="K201"/>
  <c r="J201"/>
  <c r="M199"/>
  <c r="L199"/>
  <c r="K199"/>
  <c r="J199"/>
  <c r="M198"/>
  <c r="L198"/>
  <c r="K198"/>
  <c r="J198"/>
  <c r="M197"/>
  <c r="L197"/>
  <c r="K197"/>
  <c r="J197"/>
  <c r="M196"/>
  <c r="L196"/>
  <c r="K196"/>
  <c r="J196"/>
  <c r="M195"/>
  <c r="L195"/>
  <c r="K195"/>
  <c r="J195"/>
  <c r="M194"/>
  <c r="L194"/>
  <c r="K194"/>
  <c r="J194"/>
  <c r="M192"/>
  <c r="L192"/>
  <c r="K192"/>
  <c r="J192"/>
  <c r="M190"/>
  <c r="L190"/>
  <c r="K190"/>
  <c r="J190"/>
  <c r="M189"/>
  <c r="L189"/>
  <c r="K189"/>
  <c r="J189"/>
  <c r="M188"/>
  <c r="L188"/>
  <c r="K188"/>
  <c r="J188"/>
  <c r="M187"/>
  <c r="L187"/>
  <c r="K187"/>
  <c r="J187"/>
  <c r="M184"/>
  <c r="L184"/>
  <c r="K184"/>
  <c r="J184"/>
  <c r="M183"/>
  <c r="L183"/>
  <c r="K183"/>
  <c r="J183"/>
  <c r="M182"/>
  <c r="L182"/>
  <c r="K182"/>
  <c r="J182"/>
  <c r="M181"/>
  <c r="L181"/>
  <c r="K181"/>
  <c r="J181"/>
  <c r="M180"/>
  <c r="L180"/>
  <c r="K180"/>
  <c r="J180"/>
  <c r="M179"/>
  <c r="L179"/>
  <c r="K179"/>
  <c r="J179"/>
  <c r="M177"/>
  <c r="L177"/>
  <c r="K177"/>
  <c r="J177"/>
  <c r="M176"/>
  <c r="L176"/>
  <c r="K176"/>
  <c r="J176"/>
  <c r="M174"/>
  <c r="L174"/>
  <c r="K174"/>
  <c r="J174"/>
  <c r="M173"/>
  <c r="L173"/>
  <c r="K173"/>
  <c r="J173"/>
  <c r="M172"/>
  <c r="L172"/>
  <c r="K172"/>
  <c r="J172"/>
  <c r="M171"/>
  <c r="L171"/>
  <c r="K171"/>
  <c r="J171"/>
  <c r="M170"/>
  <c r="L170"/>
  <c r="K170"/>
  <c r="J170"/>
  <c r="M169"/>
  <c r="L169"/>
  <c r="K169"/>
  <c r="J169"/>
  <c r="M168"/>
  <c r="L168"/>
  <c r="K168"/>
  <c r="J168"/>
  <c r="M167"/>
  <c r="L167"/>
  <c r="K167"/>
  <c r="J167"/>
  <c r="M166"/>
  <c r="L166"/>
  <c r="K166"/>
  <c r="J166"/>
  <c r="M165"/>
  <c r="L165"/>
  <c r="K165"/>
  <c r="J165"/>
  <c r="M164"/>
  <c r="L164"/>
  <c r="K164"/>
  <c r="J164"/>
  <c r="M163"/>
  <c r="L163"/>
  <c r="K163"/>
  <c r="J163"/>
  <c r="M162"/>
  <c r="L162"/>
  <c r="K162"/>
  <c r="J162"/>
  <c r="M161"/>
  <c r="L161"/>
  <c r="K161"/>
  <c r="J161"/>
  <c r="M160"/>
  <c r="L160"/>
  <c r="K160"/>
  <c r="J160"/>
  <c r="M159"/>
  <c r="L159"/>
  <c r="K159"/>
  <c r="J159"/>
  <c r="M158"/>
  <c r="L158"/>
  <c r="K158"/>
  <c r="J158"/>
  <c r="M157"/>
  <c r="L157"/>
  <c r="K157"/>
  <c r="J157"/>
  <c r="M156"/>
  <c r="L156"/>
  <c r="K156"/>
  <c r="J156"/>
  <c r="M155"/>
  <c r="L155"/>
  <c r="K155"/>
  <c r="J155"/>
  <c r="M153"/>
  <c r="L153"/>
  <c r="K153"/>
  <c r="J153"/>
  <c r="L152"/>
  <c r="K152"/>
  <c r="J152"/>
  <c r="M152" s="1"/>
  <c r="K151"/>
  <c r="J151"/>
  <c r="M151" s="1"/>
  <c r="L151" s="1"/>
  <c r="K150"/>
  <c r="J150"/>
  <c r="M150" s="1"/>
  <c r="L150" s="1"/>
  <c r="L149"/>
  <c r="K149"/>
  <c r="J149"/>
  <c r="M149" s="1"/>
  <c r="L148"/>
  <c r="K148"/>
  <c r="J148"/>
  <c r="M148" s="1"/>
  <c r="K147"/>
  <c r="J147"/>
  <c r="M147" s="1"/>
  <c r="L147" s="1"/>
  <c r="K146"/>
  <c r="J146"/>
  <c r="M146" s="1"/>
  <c r="L146" s="1"/>
  <c r="L145"/>
  <c r="K145"/>
  <c r="J145"/>
  <c r="M145" s="1"/>
  <c r="L144"/>
  <c r="K144"/>
  <c r="J144"/>
  <c r="M144" s="1"/>
  <c r="K143"/>
  <c r="J143"/>
  <c r="M143" s="1"/>
  <c r="L143" s="1"/>
  <c r="K142"/>
  <c r="J142"/>
  <c r="M142" s="1"/>
  <c r="L142" s="1"/>
  <c r="L141"/>
  <c r="K141"/>
  <c r="J141"/>
  <c r="M141" s="1"/>
  <c r="L140"/>
  <c r="K140"/>
  <c r="J140"/>
  <c r="M140" s="1"/>
  <c r="K139"/>
  <c r="J139"/>
  <c r="M139" s="1"/>
  <c r="L139" s="1"/>
  <c r="K138"/>
  <c r="J138"/>
  <c r="M138" s="1"/>
  <c r="L138" s="1"/>
  <c r="L137"/>
  <c r="K137"/>
  <c r="J137"/>
  <c r="M137" s="1"/>
  <c r="L136"/>
  <c r="K136"/>
  <c r="J136"/>
  <c r="M136" s="1"/>
  <c r="K135"/>
  <c r="J135"/>
  <c r="M135" s="1"/>
  <c r="L135" s="1"/>
  <c r="K134"/>
  <c r="J134"/>
  <c r="M134" s="1"/>
  <c r="L134" s="1"/>
  <c r="L133"/>
  <c r="K133"/>
  <c r="J133"/>
  <c r="M133" s="1"/>
  <c r="L132"/>
  <c r="K132"/>
  <c r="J132"/>
  <c r="M132" s="1"/>
  <c r="K130"/>
  <c r="J130"/>
  <c r="M130" s="1"/>
  <c r="L130" s="1"/>
  <c r="K129"/>
  <c r="J129"/>
  <c r="M129" s="1"/>
  <c r="L129" s="1"/>
  <c r="L128"/>
  <c r="K128"/>
  <c r="J128"/>
  <c r="M128" s="1"/>
  <c r="L127"/>
  <c r="K127"/>
  <c r="J127"/>
  <c r="M127" s="1"/>
  <c r="K126"/>
  <c r="J126"/>
  <c r="M126" s="1"/>
  <c r="L126" s="1"/>
  <c r="K125"/>
  <c r="J125"/>
  <c r="M125" s="1"/>
  <c r="L125" s="1"/>
  <c r="L124"/>
  <c r="K124"/>
  <c r="J124"/>
  <c r="M124" s="1"/>
  <c r="L123"/>
  <c r="K123"/>
  <c r="J123"/>
  <c r="M123" s="1"/>
  <c r="K122"/>
  <c r="J122"/>
  <c r="M122" s="1"/>
  <c r="L122" s="1"/>
  <c r="K121"/>
  <c r="J121"/>
  <c r="M121" s="1"/>
  <c r="L121" s="1"/>
  <c r="L120"/>
  <c r="K120"/>
  <c r="J120"/>
  <c r="M120" s="1"/>
  <c r="L119"/>
  <c r="K119"/>
  <c r="J119"/>
  <c r="M119" s="1"/>
  <c r="K118"/>
  <c r="J118"/>
  <c r="M118" s="1"/>
  <c r="L118" s="1"/>
  <c r="K117"/>
  <c r="J117"/>
  <c r="M117" s="1"/>
  <c r="L117" s="1"/>
  <c r="L116"/>
  <c r="K116"/>
  <c r="J116"/>
  <c r="M116" s="1"/>
  <c r="L115"/>
  <c r="K115"/>
  <c r="J115"/>
  <c r="M115" s="1"/>
  <c r="K114"/>
  <c r="J114"/>
  <c r="M114" s="1"/>
  <c r="L114" s="1"/>
  <c r="K113"/>
  <c r="J113"/>
  <c r="M113" s="1"/>
  <c r="L113" s="1"/>
  <c r="L112"/>
  <c r="K112"/>
  <c r="J112"/>
  <c r="M112" s="1"/>
  <c r="L111"/>
  <c r="K111"/>
  <c r="J111"/>
  <c r="M111" s="1"/>
  <c r="K110"/>
  <c r="J110"/>
  <c r="M110" s="1"/>
  <c r="L110" s="1"/>
  <c r="K109"/>
  <c r="J109"/>
  <c r="M109" s="1"/>
  <c r="L109" s="1"/>
  <c r="L108"/>
  <c r="K108"/>
  <c r="J108"/>
  <c r="M108" s="1"/>
  <c r="L107"/>
  <c r="K107"/>
  <c r="J107"/>
  <c r="M107" s="1"/>
  <c r="K106"/>
  <c r="J106"/>
  <c r="M106" s="1"/>
  <c r="L106" s="1"/>
  <c r="K105"/>
  <c r="J105"/>
  <c r="M105" s="1"/>
  <c r="L105" s="1"/>
  <c r="L104"/>
  <c r="K104"/>
  <c r="J104"/>
  <c r="M104" s="1"/>
  <c r="L103"/>
  <c r="K103"/>
  <c r="J103"/>
  <c r="M103" s="1"/>
  <c r="K102"/>
  <c r="J102"/>
  <c r="M102" s="1"/>
  <c r="L102" s="1"/>
  <c r="K98"/>
  <c r="J98"/>
  <c r="M98" s="1"/>
  <c r="L98" s="1"/>
  <c r="L97"/>
  <c r="K97"/>
  <c r="J97"/>
  <c r="M97" s="1"/>
  <c r="L96"/>
  <c r="K96"/>
  <c r="J96"/>
  <c r="M96" s="1"/>
  <c r="K95"/>
  <c r="J95"/>
  <c r="M95" s="1"/>
  <c r="L95" s="1"/>
  <c r="K94"/>
  <c r="J94"/>
  <c r="M94" s="1"/>
  <c r="L94" s="1"/>
  <c r="L93"/>
  <c r="K93"/>
  <c r="J93"/>
  <c r="M93" s="1"/>
  <c r="L92"/>
  <c r="K92"/>
  <c r="J92"/>
  <c r="M92" s="1"/>
  <c r="K91"/>
  <c r="J91"/>
  <c r="M91" s="1"/>
  <c r="L91" s="1"/>
  <c r="K90"/>
  <c r="J90"/>
  <c r="M90" s="1"/>
  <c r="L90" s="1"/>
  <c r="L89"/>
  <c r="K89"/>
  <c r="J89"/>
  <c r="M89" s="1"/>
  <c r="L88"/>
  <c r="K88"/>
  <c r="J88"/>
  <c r="M88" s="1"/>
  <c r="K87"/>
  <c r="J87"/>
  <c r="M87" s="1"/>
  <c r="L87" s="1"/>
  <c r="K86"/>
  <c r="J86"/>
  <c r="M86" s="1"/>
  <c r="L86" s="1"/>
  <c r="L85"/>
  <c r="K85"/>
  <c r="J85"/>
  <c r="M85" s="1"/>
  <c r="M83"/>
  <c r="L83" s="1"/>
  <c r="K83"/>
  <c r="J83"/>
  <c r="M82"/>
  <c r="L82" s="1"/>
  <c r="K82"/>
  <c r="J82"/>
  <c r="M81"/>
  <c r="L81" s="1"/>
  <c r="K81"/>
  <c r="J81"/>
  <c r="M80"/>
  <c r="L80" s="1"/>
  <c r="K80"/>
  <c r="J80"/>
  <c r="M79"/>
  <c r="L79" s="1"/>
  <c r="K79"/>
  <c r="J79"/>
  <c r="M78"/>
  <c r="L78" s="1"/>
  <c r="K78"/>
  <c r="J78"/>
  <c r="M77"/>
  <c r="L77" s="1"/>
  <c r="K77"/>
  <c r="J77"/>
  <c r="M76"/>
  <c r="L76" s="1"/>
  <c r="K76"/>
  <c r="J76"/>
  <c r="M75"/>
  <c r="L75" s="1"/>
  <c r="K75"/>
  <c r="J75"/>
  <c r="M74"/>
  <c r="L74" s="1"/>
  <c r="K74"/>
  <c r="J74"/>
  <c r="M73"/>
  <c r="L73" s="1"/>
  <c r="K73"/>
  <c r="J73"/>
  <c r="M72"/>
  <c r="L72" s="1"/>
  <c r="K72"/>
  <c r="J72"/>
  <c r="M71"/>
  <c r="L71" s="1"/>
  <c r="K71"/>
  <c r="J71"/>
  <c r="M70"/>
  <c r="L70" s="1"/>
  <c r="K70"/>
  <c r="J70"/>
  <c r="M69"/>
  <c r="L69" s="1"/>
  <c r="K69"/>
  <c r="J69"/>
  <c r="M62"/>
  <c r="L62" s="1"/>
  <c r="K62"/>
  <c r="J62"/>
  <c r="M61"/>
  <c r="L61" s="1"/>
  <c r="K61"/>
  <c r="J61"/>
  <c r="M60"/>
  <c r="L60" s="1"/>
  <c r="K60"/>
  <c r="J60"/>
  <c r="M58"/>
  <c r="L58" s="1"/>
  <c r="K58"/>
  <c r="J58"/>
  <c r="M57"/>
  <c r="L57" s="1"/>
  <c r="K57"/>
  <c r="J57"/>
  <c r="M56"/>
  <c r="L56" s="1"/>
  <c r="K56"/>
  <c r="J56"/>
  <c r="M55"/>
  <c r="L55" s="1"/>
  <c r="K55"/>
  <c r="J55"/>
  <c r="M54"/>
  <c r="L54" s="1"/>
  <c r="K54"/>
  <c r="J54"/>
  <c r="M52"/>
  <c r="L52" s="1"/>
  <c r="K52"/>
  <c r="J52"/>
  <c r="M49"/>
  <c r="L49" s="1"/>
  <c r="K49"/>
  <c r="J49"/>
  <c r="M45"/>
  <c r="L45" s="1"/>
  <c r="K45"/>
  <c r="J45"/>
  <c r="M44"/>
  <c r="L44" s="1"/>
  <c r="K44"/>
  <c r="J44"/>
  <c r="M43"/>
  <c r="L43" s="1"/>
  <c r="K43"/>
  <c r="J43"/>
  <c r="M41"/>
  <c r="L41" s="1"/>
  <c r="K41"/>
  <c r="J41"/>
  <c r="M40"/>
  <c r="L40" s="1"/>
  <c r="K40"/>
  <c r="J40"/>
  <c r="M39"/>
  <c r="L39" s="1"/>
  <c r="K39"/>
  <c r="J39"/>
  <c r="M38"/>
  <c r="L38" s="1"/>
  <c r="K38"/>
  <c r="J38"/>
  <c r="M37"/>
  <c r="L37" s="1"/>
  <c r="K37"/>
  <c r="J37"/>
  <c r="M36"/>
  <c r="L36" s="1"/>
  <c r="K36"/>
  <c r="J36"/>
  <c r="M35"/>
  <c r="L35" s="1"/>
  <c r="K35"/>
  <c r="J35"/>
  <c r="M34"/>
  <c r="L34" s="1"/>
  <c r="K34"/>
  <c r="J34"/>
  <c r="M33"/>
  <c r="L33" s="1"/>
  <c r="K33"/>
  <c r="J33"/>
  <c r="M30"/>
  <c r="L30" s="1"/>
  <c r="K30"/>
  <c r="J30"/>
  <c r="M29"/>
  <c r="L29" s="1"/>
  <c r="K29"/>
  <c r="J29"/>
  <c r="M28"/>
  <c r="L28" s="1"/>
  <c r="K28"/>
  <c r="J28"/>
  <c r="M25"/>
  <c r="L25" s="1"/>
  <c r="K25"/>
  <c r="J25"/>
  <c r="M24"/>
  <c r="L24" s="1"/>
  <c r="K24"/>
  <c r="J24"/>
  <c r="M23"/>
  <c r="L23" s="1"/>
  <c r="K23"/>
  <c r="J23"/>
  <c r="M20"/>
  <c r="L20" s="1"/>
  <c r="K20"/>
  <c r="J20"/>
  <c r="M19"/>
  <c r="L19" s="1"/>
  <c r="K19"/>
  <c r="J19"/>
  <c r="M17"/>
  <c r="L17" s="1"/>
  <c r="K17"/>
  <c r="J17"/>
  <c r="M15"/>
  <c r="L15" s="1"/>
  <c r="K15"/>
  <c r="J15"/>
  <c r="L230" l="1"/>
  <c r="L234"/>
  <c r="L238"/>
  <c r="L243"/>
  <c r="L247"/>
  <c r="L251"/>
  <c r="L256"/>
  <c r="L263"/>
  <c r="L268"/>
  <c r="L273"/>
  <c r="L279"/>
  <c r="L283"/>
  <c r="L287"/>
  <c r="L292"/>
  <c r="L297"/>
  <c r="L301"/>
  <c r="L306"/>
  <c r="L310"/>
  <c r="L316"/>
  <c r="L321"/>
  <c r="L329"/>
  <c r="L260"/>
  <c r="L266"/>
  <c r="L272"/>
  <c r="L278"/>
  <c r="L282"/>
  <c r="L286"/>
  <c r="L291"/>
  <c r="L296"/>
  <c r="L300"/>
  <c r="L305"/>
  <c r="L309"/>
  <c r="L315"/>
  <c r="L320"/>
  <c r="L325"/>
  <c r="L319"/>
  <c r="L324"/>
</calcChain>
</file>

<file path=xl/sharedStrings.xml><?xml version="1.0" encoding="utf-8"?>
<sst xmlns="http://schemas.openxmlformats.org/spreadsheetml/2006/main" count="1466" uniqueCount="969">
  <si>
    <t>OPUS nº 202004000030    -     ANEXO VI</t>
  </si>
  <si>
    <t>ORÇAMENTO DESCRITIVO - PLANILHA ANALÍTICA</t>
  </si>
  <si>
    <t>OBRA:</t>
  </si>
  <si>
    <t>CONSTRUÇÃO DE 3 PNR ST SGT NA GUARNIÇÃO DE SÃO JOÃO DEL REI</t>
  </si>
  <si>
    <r>
      <rPr>
        <b/>
        <sz val="11"/>
        <rFont val="Arial"/>
        <charset val="134"/>
      </rPr>
      <t xml:space="preserve">PROJETO N°: </t>
    </r>
    <r>
      <rPr>
        <sz val="11"/>
        <rFont val="Arial"/>
        <charset val="134"/>
      </rPr>
      <t>201904001</t>
    </r>
  </si>
  <si>
    <r>
      <rPr>
        <b/>
        <sz val="11"/>
        <rFont val="Arial"/>
        <charset val="134"/>
      </rPr>
      <t>ÁREA EQUIVALENTE (M²):</t>
    </r>
    <r>
      <rPr>
        <sz val="11"/>
        <rFont val="Arial"/>
        <charset val="134"/>
      </rPr>
      <t xml:space="preserve"> 134,03</t>
    </r>
    <r>
      <rPr>
        <sz val="11"/>
        <color rgb="FFFF0000"/>
        <rFont val="Arial"/>
        <charset val="134"/>
      </rPr>
      <t xml:space="preserve"> </t>
    </r>
    <r>
      <rPr>
        <sz val="11"/>
        <rFont val="Arial"/>
        <charset val="134"/>
      </rPr>
      <t>M²</t>
    </r>
  </si>
  <si>
    <r>
      <rPr>
        <b/>
        <sz val="11"/>
        <rFont val="Arial"/>
        <charset val="134"/>
      </rPr>
      <t xml:space="preserve">OM: </t>
    </r>
    <r>
      <rPr>
        <sz val="11"/>
        <rFont val="Arial"/>
        <charset val="134"/>
      </rPr>
      <t>11º Batalhão de Infantaria de Montanha</t>
    </r>
  </si>
  <si>
    <r>
      <rPr>
        <b/>
        <sz val="11"/>
        <rFont val="Arial"/>
        <charset val="134"/>
      </rPr>
      <t xml:space="preserve">RM: </t>
    </r>
    <r>
      <rPr>
        <sz val="11"/>
        <rFont val="Arial"/>
        <charset val="134"/>
      </rPr>
      <t>11º Batalhão de Infantaria de Montanha</t>
    </r>
  </si>
  <si>
    <t>LOCAL:</t>
  </si>
  <si>
    <t>São João Del Rei - MG</t>
  </si>
  <si>
    <t>DATA:</t>
  </si>
  <si>
    <t>INFORMAÇÕES SINAPI</t>
  </si>
  <si>
    <t>SIGLA RELATÓRIO:</t>
  </si>
  <si>
    <r>
      <rPr>
        <b/>
        <sz val="10"/>
        <rFont val="Arial"/>
        <charset val="134"/>
      </rPr>
      <t xml:space="preserve">MÊS/ANO: </t>
    </r>
    <r>
      <rPr>
        <sz val="10"/>
        <rFont val="Arial"/>
        <charset val="134"/>
      </rPr>
      <t>DEZEMBRO/2021</t>
    </r>
  </si>
  <si>
    <r>
      <rPr>
        <b/>
        <sz val="11"/>
        <rFont val="Arial"/>
        <charset val="134"/>
      </rPr>
      <t xml:space="preserve">UGI: </t>
    </r>
    <r>
      <rPr>
        <sz val="10"/>
        <rFont val="Arial"/>
        <charset val="134"/>
      </rPr>
      <t>11º Batalhão de Infantaria de Montanha</t>
    </r>
  </si>
  <si>
    <r>
      <rPr>
        <b/>
        <sz val="11"/>
        <rFont val="Arial"/>
        <charset val="134"/>
      </rPr>
      <t>UGO:</t>
    </r>
    <r>
      <rPr>
        <sz val="10"/>
        <rFont val="Arial"/>
        <charset val="134"/>
      </rPr>
      <t xml:space="preserve"> 11º Batalhão de Infantaria de Montanha</t>
    </r>
  </si>
  <si>
    <t>Item</t>
  </si>
  <si>
    <t>Código</t>
  </si>
  <si>
    <t>Banco</t>
  </si>
  <si>
    <t>Descrição</t>
  </si>
  <si>
    <t>Und</t>
  </si>
  <si>
    <t>Quant.</t>
  </si>
  <si>
    <t>Valor Unit</t>
  </si>
  <si>
    <t>Valor Unit com BDI</t>
  </si>
  <si>
    <t>Total</t>
  </si>
  <si>
    <t>M. O.</t>
  </si>
  <si>
    <t>MAT.</t>
  </si>
  <si>
    <t>1</t>
  </si>
  <si>
    <t>SERVIÇOS TÉCNICOS-PROFISSIONAIS (SETP)</t>
  </si>
  <si>
    <t>1.1</t>
  </si>
  <si>
    <t>Segurança do Trabalho</t>
  </si>
  <si>
    <t>1.1.1</t>
  </si>
  <si>
    <t>016692</t>
  </si>
  <si>
    <t>SBC</t>
  </si>
  <si>
    <t>ATESTADO PPRA (NR9) - ANUAL</t>
  </si>
  <si>
    <t>UN</t>
  </si>
  <si>
    <t>1.2</t>
  </si>
  <si>
    <t>TAXAS, IMPOSTOS E LICENÇAS</t>
  </si>
  <si>
    <t>1.2.1</t>
  </si>
  <si>
    <t>ADAP CREA/MG 3</t>
  </si>
  <si>
    <t>Próprio</t>
  </si>
  <si>
    <t>ART - CONTRATO/OBRA/SERVIÇO (ACIMA DE R$15.000,00), CONFORME INSTRUÇÃO DE SERVIÇO Nº 001 DAA/2021 - CREA/MG.</t>
  </si>
  <si>
    <t>1.3</t>
  </si>
  <si>
    <t>GEOTECNIA</t>
  </si>
  <si>
    <t>1.3.1</t>
  </si>
  <si>
    <t>ED-4118</t>
  </si>
  <si>
    <t>SETOP</t>
  </si>
  <si>
    <t>SONDAGEM A PERCUSSÃO</t>
  </si>
  <si>
    <t>M</t>
  </si>
  <si>
    <t>1.3.2</t>
  </si>
  <si>
    <t>SON-SPT-005</t>
  </si>
  <si>
    <t>MOBILIZAÇÃO E DESMOBILIZAÇÃO POR EQUIPAMENTO DE SONDAGEM A PERCUSSÃO D = 2 1/2"</t>
  </si>
  <si>
    <t>VB</t>
  </si>
  <si>
    <t>2</t>
  </si>
  <si>
    <t>SERVIÇOS AUXILIARES E ADMINISTRATIVOS (SEAA)</t>
  </si>
  <si>
    <t>2.1</t>
  </si>
  <si>
    <t>Pessoal - Administração Local</t>
  </si>
  <si>
    <t>2.1.1</t>
  </si>
  <si>
    <t>90777</t>
  </si>
  <si>
    <t>SINAPI</t>
  </si>
  <si>
    <t>ENGENHEIRO CIVIL DE OBRA JUNIOR COM ENCARGOS COMPLEMENTARES</t>
  </si>
  <si>
    <t>H</t>
  </si>
  <si>
    <t>2.1.2</t>
  </si>
  <si>
    <t>94295</t>
  </si>
  <si>
    <t>MESTRE DE OBRAS COM ENCARGOS COMPLEMENTARES</t>
  </si>
  <si>
    <t>MES</t>
  </si>
  <si>
    <t>2.1.3</t>
  </si>
  <si>
    <t>100309</t>
  </si>
  <si>
    <t>TÉCNICO EM SEGURANÇA DO TRABALHO COM ENCARGOS COMPLEMENTARES</t>
  </si>
  <si>
    <t>3</t>
  </si>
  <si>
    <t>SERVIÇOS COMPLEMENTARES (SERC)</t>
  </si>
  <si>
    <t>3.1</t>
  </si>
  <si>
    <t>Limpeza de obras</t>
  </si>
  <si>
    <t>3.1.1</t>
  </si>
  <si>
    <t>9537</t>
  </si>
  <si>
    <t>LIMPEZA FINAL DA OBRA</t>
  </si>
  <si>
    <t>m²</t>
  </si>
  <si>
    <t>3.1.2</t>
  </si>
  <si>
    <t>72897</t>
  </si>
  <si>
    <t>CARGA MANUAL DE ENTULHO EM CAMINHAO BASCULANTE 6 M3</t>
  </si>
  <si>
    <t>m³</t>
  </si>
  <si>
    <t>3.1.3</t>
  </si>
  <si>
    <t>97914</t>
  </si>
  <si>
    <t>TRANSPORTE COM CAMINHÃO BASCULANTE DE 6 M³, EM VIA URBANA PAVIMENTADA, DMT ATÉ 30 KM (UNIDADE: M3XKM). AF_07/2020</t>
  </si>
  <si>
    <t>M3XKM</t>
  </si>
  <si>
    <t>4</t>
  </si>
  <si>
    <t>SERVIÇOS PRELIMINARES (SERP)</t>
  </si>
  <si>
    <t>4.1</t>
  </si>
  <si>
    <t>Demolições/Retiradas</t>
  </si>
  <si>
    <t>4.1.1</t>
  </si>
  <si>
    <t>020155</t>
  </si>
  <si>
    <t>AGETOP CIVIL</t>
  </si>
  <si>
    <t>DEMOLIÇÃO MANUAL EM MURO/PAREDE PLACA PRÉ-MOLDADA C/TRANSP. ATÉ CB. E CARGA</t>
  </si>
  <si>
    <t>4.1.2</t>
  </si>
  <si>
    <t>DEM-MFC-005</t>
  </si>
  <si>
    <t>REMOÇÃO DE MEIO-FIO PRÉ-MOLDADO DE CONCRETO INCLUSIVE CARGA</t>
  </si>
  <si>
    <t>4.1.3</t>
  </si>
  <si>
    <t>98529</t>
  </si>
  <si>
    <t>CORTE RASO E RECORTE DE ÁRVORE COM DIÂMETRO DE TRONCO MAIOR OU IGUAL A 0,20 M E MENOR QUE 0,40 M.AF_05/2018</t>
  </si>
  <si>
    <t>4.1.4</t>
  </si>
  <si>
    <t>98530</t>
  </si>
  <si>
    <t>CORTE RASO E RECORTE DE ÁRVORE COM DIÂMETRO DE TRONCO MAIOR OU IGUAL A 0,40 M E MENOR QUE 0,60 M.AF_05/2018</t>
  </si>
  <si>
    <t>4.1.5</t>
  </si>
  <si>
    <t>98531</t>
  </si>
  <si>
    <t>CORTE RASO E RECORTE DE ÁRVORE COM DIÂMETRO DE TRONCO MAIOR OU IGUAL A 0,60 M.AF_05/2018</t>
  </si>
  <si>
    <t>4.1.6</t>
  </si>
  <si>
    <t>98526</t>
  </si>
  <si>
    <t>REMOÇÃO DE RAÍZES REMANESCENTES DE TRONCO DE ÁRVORE COM DIÂMETRO MAIOR OU IGUAL A 0,20 M E MENOR QUE 0,40 M.AF_05/2018</t>
  </si>
  <si>
    <t>4.1.7</t>
  </si>
  <si>
    <t>98527</t>
  </si>
  <si>
    <t>REMOÇÃO DE RAÍZES REMANESCENTES DE TRONCO DE ÁRVORE COM DIÂMETRO MAIOR OU IGUAL A 0,40 M E MENOR QUE 0,60 M.AF_05/2018</t>
  </si>
  <si>
    <t>4.1.8</t>
  </si>
  <si>
    <t>98528</t>
  </si>
  <si>
    <t>REMOÇÃO DE RAÍZES REMANESCENTES DE TRONCO DE ÁRVORE COM DIÂMETRO MAIOR OU IGUAL A 0,60 M.AF_05/2018</t>
  </si>
  <si>
    <t>4.1.9</t>
  </si>
  <si>
    <t>URB-MFC-020</t>
  </si>
  <si>
    <t>REMOÇÃO E REASSENTAMENTO DE MEIO-FIO PRÉ-MOLDADO DE CONCRETO COM REAPROVEITAMENTO</t>
  </si>
  <si>
    <t>4.2</t>
  </si>
  <si>
    <t>Preparo do terreno</t>
  </si>
  <si>
    <t>4.2.1</t>
  </si>
  <si>
    <t>73859/001</t>
  </si>
  <si>
    <t>DESMATAMENTO E LIMPEZA MECANIZADA DE TERRENO COM REMOCAO DE CAMADA VEGETAL, UTILIZANDO TRATOR DE ESTEIRAS</t>
  </si>
  <si>
    <t>4.2.2</t>
  </si>
  <si>
    <t>100974</t>
  </si>
  <si>
    <t>CARGA, MANOBRA E DESCARGA DE SOLOS E MATERIAIS GRANULARES EM CAMINHÃO BASCULANTE 10 M³ - CARGA COM PÁ CARREGADEIRA (CAÇAMBA DE 1,7 A 2,8 M³ / 128 HP) E DESCARGA LIVRE (UNIDADE: M3). AF_07/2020</t>
  </si>
  <si>
    <t>4.2.3</t>
  </si>
  <si>
    <t>95875</t>
  </si>
  <si>
    <t>TRANSPORTE COM CAMINHÃO BASCULANTE DE 10 M³, EM VIA URBANA PAVIMENTADA, DMT ATÉ 30 KM (UNIDADE: M3XKM). AF_07/2020</t>
  </si>
  <si>
    <t>5</t>
  </si>
  <si>
    <t>SERVIÇOS DIVERSOS (SEDI)</t>
  </si>
  <si>
    <t>6</t>
  </si>
  <si>
    <t>SERVIÇOS TÉCNICOS (LOCAÇÃO) - (SERT)</t>
  </si>
  <si>
    <t>6.1</t>
  </si>
  <si>
    <t>Locação de obras</t>
  </si>
  <si>
    <t>6.1.1</t>
  </si>
  <si>
    <t>99059</t>
  </si>
  <si>
    <t>LOCACAO CONVENCIONAL DE OBRA, UTILIZANDO GABARITO DE TÁBUAS CORRIDAS PONTALETADAS A CADA 2,00M -  2 UTILIZAÇÕES(ADAPTADO para 01 UTILIZAÇÃO). AF_10/2018</t>
  </si>
  <si>
    <t>7</t>
  </si>
  <si>
    <t>CANTEIRO DE OBRAS (CANT )</t>
  </si>
  <si>
    <t>7.1</t>
  </si>
  <si>
    <t>Placa de obras</t>
  </si>
  <si>
    <t>7.1.1</t>
  </si>
  <si>
    <t>74209/001</t>
  </si>
  <si>
    <t>PLACA DE OBRA EM CHAPA DE ACO GALVANIZADO</t>
  </si>
  <si>
    <t>7.2</t>
  </si>
  <si>
    <t>Construção do canteiro</t>
  </si>
  <si>
    <t>7.2.1</t>
  </si>
  <si>
    <t>73847/004</t>
  </si>
  <si>
    <t>ALUGUEL CONTAINER/SANIT C/4 VASOS/1 LAVAT/1 MIC/4 CHUV LARG=          2,20M COMPR=6,20M ALT=2,50M CHAPAS ACO C/NERV TRAPEZ FORRO C/         ISOL TERMO-ACUST CHASSIS REFORC PISO COMPENS NAVAL INCL INST RA       ELETR/HIDRO-SANIT EXCL TRANSP/CARGA/DESCARGA</t>
  </si>
  <si>
    <t>7.2.2</t>
  </si>
  <si>
    <t>73847/002</t>
  </si>
  <si>
    <t>ALUGUEL CONTAINER/ESCRIT/WC C/1 VASO/1 LAV/1 MIC/4 CHUV LARG          =2,20M COMPR=6,20M ALT=2,50M CHAPA ACO NERV TRAPEZ FORROC/            ISOL TERMO-ACUST CHASSIS REFORC PISO COMPENS NAVAL INCL INST          ELETR/HIDRO-SANIT EXCL TRANSP/CARGA/DESCARGA</t>
  </si>
  <si>
    <t>7.2.3</t>
  </si>
  <si>
    <t>IIO-CON-005</t>
  </si>
  <si>
    <t>MOBILIZAÇÃO E DESMOBILIZAÇÃO DE CONTAINER, INCLUSIVE INSTALAÇÃO E TRANSPORTE COM CAMINHÃO GUINDAUTO (MUNCK)</t>
  </si>
  <si>
    <t>7.2.4</t>
  </si>
  <si>
    <t>IIO-LIG-005</t>
  </si>
  <si>
    <t>LIGAÇÃO DE ÁGUA PROVISÓRIA PARA CANTEIRO,  INCLUSIVE HIDRÔMETRO E CAVALETE PARA MEDIÇÃO DE ÁGUA - ENTRADA PRINCIPAL, EM AÇO GALVANIZADO DN 20MM (1/2") - PADRÃO CONCESSIONÁRIA</t>
  </si>
  <si>
    <t>7.2.5</t>
  </si>
  <si>
    <t>IIO-LIG-010</t>
  </si>
  <si>
    <t>LIGAÇÃO PROVISÓRIA DE LUZ E FORÇA-PADRÃO PROVISÓRIO 30KVA</t>
  </si>
  <si>
    <t>U</t>
  </si>
  <si>
    <t>8</t>
  </si>
  <si>
    <t>MOVIMENTO DE TERRA (MOVT)</t>
  </si>
  <si>
    <t>8.1</t>
  </si>
  <si>
    <t>TER-ATE-020</t>
  </si>
  <si>
    <t>ATERRO COMPACTADO COM ROLO VIBRATÓRIO A 95% DO P.N.</t>
  </si>
  <si>
    <t>8.2</t>
  </si>
  <si>
    <t>TER-ESC-015</t>
  </si>
  <si>
    <t>ESCAVAÇÃO E CARGA MECANIZADA EM MATERIAL DE 1ª CATEGORIA</t>
  </si>
  <si>
    <t>8.3</t>
  </si>
  <si>
    <t>C3375</t>
  </si>
  <si>
    <t>SEINFRA</t>
  </si>
  <si>
    <t>MOBILIZAÇÃO E DESMOBILIZAÇÃO DE EQUIPAMENTOS EM CAVALO MECÂNICO C/ PRANCHA DE 3 EIXOS</t>
  </si>
  <si>
    <t>KM</t>
  </si>
  <si>
    <t>9</t>
  </si>
  <si>
    <t>DRENAGEM / OBRAS DE CONTENÇÃO / POÇOS DE VISITAS E CAIXAS (DROP)</t>
  </si>
  <si>
    <t>10</t>
  </si>
  <si>
    <t>ESCORAMENTO EM VALAS (ESCO)</t>
  </si>
  <si>
    <t>11</t>
  </si>
  <si>
    <t>ASSENTAMENTO DE TUBOS E PEÇAS (ASTU)</t>
  </si>
  <si>
    <t>12</t>
  </si>
  <si>
    <t>LIGAÇÕES PREDIAIS ÁGUA / ESGOTO / ENERGIA / TELEFÔNE (LIPR)</t>
  </si>
  <si>
    <t>13</t>
  </si>
  <si>
    <t>FUNDAÇÕES E ESTRUTURAS (FUES)</t>
  </si>
  <si>
    <t>13.1</t>
  </si>
  <si>
    <t>INFRA ESTRUTURA/FUNDAÇÃO</t>
  </si>
  <si>
    <t>13.1.1</t>
  </si>
  <si>
    <t>101108</t>
  </si>
  <si>
    <t>TUBULÃO A CÉU ABERTO, DIÂMETRO DO FUSTE DE 70CM, ESCAVAÇÃO MECÂNICA, SEM ALARGAMENTO DE BASE, CONCRETO USINADO E LANÇADO COM BOMBA OU DIRETAMENTE DO CAMINHÃO. AF_05/2020 (ADAPTADO SEM ARMAÇÃO)</t>
  </si>
  <si>
    <t>13.1.2</t>
  </si>
  <si>
    <t>101113</t>
  </si>
  <si>
    <t>ALARGAMENTO DE BASE DE TUBULÃO A CÉU ABERTO, ESCAVAÇÃO MANUAL, CONCRETO USINADO E LANÇADO COM BOMBA OU DIRETAMENTE DO CAMINHÃO. AF_05/2020</t>
  </si>
  <si>
    <t>13.1.3</t>
  </si>
  <si>
    <t>95583</t>
  </si>
  <si>
    <t>MONTAGEM DE ARMADURA TRANSVERSAL DE ESTACAS DE SEÇÃO CIRCULAR, DIÂMETRO = 5,0 MM. AF_09/2021</t>
  </si>
  <si>
    <t>KG</t>
  </si>
  <si>
    <t>13.1.4</t>
  </si>
  <si>
    <t>95577</t>
  </si>
  <si>
    <t>MONTAGEM DE ARMADURA DE ESTACAS, DIÂMETRO = 10,0 MM. AF_09/2021</t>
  </si>
  <si>
    <t>13.1.5</t>
  </si>
  <si>
    <t>96523</t>
  </si>
  <si>
    <t>ESCAVAÇÃO MANUAL PARA BLOCO DE COROAMENTO OU SAPATA (INCLUINDO ESCAVAÇÃO PARA COLOCAÇÃO DE FÔRMAS). AF_06/2017</t>
  </si>
  <si>
    <t>13.1.6</t>
  </si>
  <si>
    <t>96616</t>
  </si>
  <si>
    <t>LASTRO DE CONCRETO MAGRO, APLICADO EM BLOCOS DE COROAMENTO OU SAPATAS. AF_08/2017</t>
  </si>
  <si>
    <t>13.1.7</t>
  </si>
  <si>
    <t>96534</t>
  </si>
  <si>
    <t>FABRICAÇÃO, MONTAGEM E DESMONTAGEM DE FÔRMA PARA BLOCO DE COROAMENTO, EM MADEIRA SERRADA, E=25 MM, 4 UTILIZAÇÕES. AF_06/2017</t>
  </si>
  <si>
    <t>13.1.8</t>
  </si>
  <si>
    <t>96542</t>
  </si>
  <si>
    <t>FABRICAÇÃO, MONTAGEM E DESMONTAGEM DE FÔRMA PARA VIGA BALDRAME, EM CHAPA DE MADEIRA COMPENSADA RESINADA, E=17 MM, 4 UTILIZAÇÕES. AF_06/2017</t>
  </si>
  <si>
    <t>13.1.9</t>
  </si>
  <si>
    <t>96544</t>
  </si>
  <si>
    <t>ARMAÇÃO DE BLOCO, VIGA BALDRAME OU SAPATA UTILIZANDO AÇO CA-50 DE 6,3 MM - MONTAGEM. AF_06/2017</t>
  </si>
  <si>
    <t>13.1.10</t>
  </si>
  <si>
    <t>96545</t>
  </si>
  <si>
    <t>ARMAÇÃO DE BLOCO, VIGA BALDRAME OU SAPATA UTILIZANDO AÇO CA-50 DE 8 MM - MONTAGEM. AF_06/2017</t>
  </si>
  <si>
    <t>13.1.11</t>
  </si>
  <si>
    <t>96543</t>
  </si>
  <si>
    <t>ARMAÇÃO DE BLOCO, VIGA BALDRAME E SAPATA UTILIZANDO AÇO CA-60 DE 5 MM - MONTAGEM. AF_06/2017</t>
  </si>
  <si>
    <t>13.1.12</t>
  </si>
  <si>
    <t>96557</t>
  </si>
  <si>
    <t>CONCRETAGEM DE BLOCOS DE COROAMENTO E VIGAS BALDRAMES, FCK 30 MPA, COM USO DE BOMBA  LANÇAMENTO, ADENSAMENTO E ACABAMENTO. AF_06/2017</t>
  </si>
  <si>
    <t>13.1.13</t>
  </si>
  <si>
    <t>93382</t>
  </si>
  <si>
    <t>REATERRO MANUAL DE VALAS COM COMPACTAÇÃO MECANIZADA. AF_04/2016</t>
  </si>
  <si>
    <t>13.1.14</t>
  </si>
  <si>
    <t>97088</t>
  </si>
  <si>
    <t>ARMAÇÃO PARA EXECUÇÃO DE RADIER, PISO DE CONCRETO OU LAJE SOBRE SOLO, COM USO DE TELA Q-92. AF_09/2021</t>
  </si>
  <si>
    <t>13.1.15</t>
  </si>
  <si>
    <t>97096</t>
  </si>
  <si>
    <t>CONCRETAGEM DE RADIER, PISO DE CONCRETO OU LAJE SOBRE SOLO, FCK 30 MPA - LANÇAMENTO, ADENSAMENTO E ACABAMENTO. AF_09/2021</t>
  </si>
  <si>
    <t>13.2</t>
  </si>
  <si>
    <t>SUPERESTRUTURA</t>
  </si>
  <si>
    <t>13.2.1</t>
  </si>
  <si>
    <t>92419</t>
  </si>
  <si>
    <t>MONTAGEM E DESMONTAGEM DE FÔRMA DE PILARES RETANGULARES E ESTRUTURAS SIMILARES, PÉ-DIREITO SIMPLES, EM CHAPA DE MADEIRA COMPENSADA RESINADA, 4 UTILIZAÇÕES. AF_09/2020</t>
  </si>
  <si>
    <t>13.2.2</t>
  </si>
  <si>
    <t>92456</t>
  </si>
  <si>
    <t>MONTAGEM E DESMONTAGEM DE FÔRMA DE VIGA, ESCORAMENTO METÁLICO, PÉ-DIREITO SIMPLES, EM CHAPA DE MADEIRA RESINADA, 4 UTILIZAÇÕES. AF_09/2020</t>
  </si>
  <si>
    <t>13.2.3</t>
  </si>
  <si>
    <t>92775</t>
  </si>
  <si>
    <t>ARMAÇÃO DE PILAR OU VIGA DE UMA ESTRUTURA CONVENCIONAL DE CONCRETO ARMADO EM UMA EDIFICAÇÃO TÉRREA OU SOBRADO UTILIZANDO AÇO CA-60 DE 5,0 MM - MONTAGEM. AF_12/2015</t>
  </si>
  <si>
    <t>13.2.4</t>
  </si>
  <si>
    <t>92776</t>
  </si>
  <si>
    <t>ARMAÇÃO DE PILAR OU VIGA DE UMA ESTRUTURA CONVENCIONAL DE CONCRETO ARMADO EM UMA EDIFICAÇÃO TÉRREA OU SOBRADO UTILIZANDO AÇO CA-50 DE 6,3 MM - MONTAGEM. AF_12/2015</t>
  </si>
  <si>
    <t>13.2.5</t>
  </si>
  <si>
    <t>92777</t>
  </si>
  <si>
    <t>ARMAÇÃO DE PILAR OU VIGA DE UMA ESTRUTURA CONVENCIONAL DE CONCRETO ARMADO EM UMA EDIFICAÇÃO TÉRREA OU SOBRADO UTILIZANDO AÇO CA-50 DE 8,0 MM - MONTAGEM. AF_12/2015</t>
  </si>
  <si>
    <t>13.2.6</t>
  </si>
  <si>
    <t>92778</t>
  </si>
  <si>
    <t>ARMAÇÃO DE PILAR OU VIGA DE UMA ESTRUTURA CONVENCIONAL DE CONCRETO ARMADO EM UMA EDIFICAÇÃO TÉRREA OU SOBRADO UTILIZANDO AÇO CA-50 DE 10,0 MM - MONTAGEM. AF_12/2015</t>
  </si>
  <si>
    <t>13.2.7</t>
  </si>
  <si>
    <t>92779</t>
  </si>
  <si>
    <t>ARMAÇÃO DE PILAR OU VIGA DE UMA ESTRUTURA CONVENCIONAL DE CONCRETO ARMADO EM UMA EDIFICAÇÃO TÉRREA OU SOBRADO UTILIZANDO AÇO CA-50 DE 12,5 MM - MONTAGEM. AF_12/2015</t>
  </si>
  <si>
    <t>13.2.8</t>
  </si>
  <si>
    <t>92784</t>
  </si>
  <si>
    <t>ARMAÇÃO DE LAJE DE UMA ESTRUTURA CONVENCIONAL DE CONCRETO ARMADO EM UMA EDIFICAÇÃO TÉRREA OU SOBRADO UTILIZANDO AÇO CA-60 DE 5,0 MM - MONTAGEM. AF_12/2015</t>
  </si>
  <si>
    <t>13.2.9</t>
  </si>
  <si>
    <t>92785</t>
  </si>
  <si>
    <t>ARMAÇÃO DE LAJE DE UMA ESTRUTURA CONVENCIONAL DE CONCRETO ARMADO EM UMA EDIFÍCAÇÃO TÉRREA OU SOBRADO UTILIZANDO AÇO CA-50 DE 6.3 MM - MONTAGEM. AF_12/2015_P</t>
  </si>
  <si>
    <t>13.2.10</t>
  </si>
  <si>
    <t>92787</t>
  </si>
  <si>
    <t>ARMAÇÃO DE LAJE DE UMA ESTRUTURA CONVENCIONAL DE CONCRETO ARMADO EM UMA EDIFÍCAÇÃO TÉRREA OU SOBRADO UTILIZANDO AÇO CA-50 DE 10.0 MM - MONTAGEM. AF_12/2015_P</t>
  </si>
  <si>
    <t>13.2.11</t>
  </si>
  <si>
    <t>74107/001</t>
  </si>
  <si>
    <t>ESCORAMENTO DE LAJE PRE-MOLDADA</t>
  </si>
  <si>
    <t>13.2.12</t>
  </si>
  <si>
    <t>LAJ-REV-050</t>
  </si>
  <si>
    <t>LAJE PRÉ-MOLDADA, A REVESTIR, INCLUSIVE CAPEAMENTO E = 4 CM, SC = 300 KG/M2, L = 5,00 M (ADAPTADO)</t>
  </si>
  <si>
    <t>13.2.13</t>
  </si>
  <si>
    <t>92718</t>
  </si>
  <si>
    <t>CONCRETAGEM DE PILARES, FCK = 25 MPA,  COM USO DE BALDES EM EDIFICAÇÃO COM SEÇÃO MÉDIA DE PILARES MENOR OU IGUAL A 0,25 M² - LANÇAMENTO, ADENSAMENTO E ACABAMENTO. AF_12/2015 (ADAPTADO de 25 MPA para 30MPA)</t>
  </si>
  <si>
    <t>13.2.14</t>
  </si>
  <si>
    <t>92723</t>
  </si>
  <si>
    <t>CONCRETAGEM DE VIGAS E LAJES, FCK=20 MPA, PARA LAJES PREMOLDADAS COM USO DE BOMBA EM EDIFICAÇÃO COM ÁREA MÉDIA DE LAJES MENOR OU IGUAL A 20 M² - LANÇAMENTO, ADENSAMENTO E ACABAMENTO. AF_12/2015 (ADAPTADO para 30MPA)</t>
  </si>
  <si>
    <t>14</t>
  </si>
  <si>
    <t>INSTALAÇÕES DE PRODUÇÃO (MONTAGENS EM GERAL – RESERVATÓRIOS) (INPR)</t>
  </si>
  <si>
    <t>15</t>
  </si>
  <si>
    <t>INSTALAÇÕES HIDROSSANITÁRIAS (INHI)</t>
  </si>
  <si>
    <t>15.1</t>
  </si>
  <si>
    <t>INSTALAÇÕES HIDRAÚLICAS</t>
  </si>
  <si>
    <t>15.1.1</t>
  </si>
  <si>
    <t>102608</t>
  </si>
  <si>
    <t>CAIXA D´ÁGUA EM POLIETILENO, 1500 LITROS - FORNECIMENTO E INSTALAÇÃO. AF_06/2021</t>
  </si>
  <si>
    <t>15.1.2</t>
  </si>
  <si>
    <t>89352</t>
  </si>
  <si>
    <t>REGISTRO DE GAVETA BRUTO, LATÃO, ROSCÁVEL, 1/2", FORNECIDO E INSTALADO EM RAMAL DE ÁGUA. AF_12/2014</t>
  </si>
  <si>
    <t>15.1.3</t>
  </si>
  <si>
    <t>103041</t>
  </si>
  <si>
    <t>REGISTRO DE ESFERA, PVC, ROSCÁVEL, COM BORBOLETA, 1/2" - FORNECIMENTO E INSTALAÇÃO. AF_08/2021</t>
  </si>
  <si>
    <t>15.1.4</t>
  </si>
  <si>
    <t>ED-15204</t>
  </si>
  <si>
    <t>KIT CAVALETE PARA MEDIÇÃO DE ÁGUA, EMBUTIDO EM ALVENARIA, EM AÇO GALVANIZADO DN 20MM (1/2") - PADRÃO CONCESSIONÁRIA LOCAL, EXCLUSIVE HIDRÔMETRO</t>
  </si>
  <si>
    <t>15.1.5</t>
  </si>
  <si>
    <t>94783</t>
  </si>
  <si>
    <t>ADAPTADOR COM FLANGE E ANEL DE VEDAÇÃO, PVC, SOLDÁVEL, DN  20 MM X 1/2 , INSTALADO EM RESERVAÇÃO DE ÁGUA DE EDIFICAÇÃO QUE POSSUA RESERVATÓRIO DE FIBRA/FIBROCIMENTO   FORNECIMENTO E INSTALAÇÃO. AF_06/2016</t>
  </si>
  <si>
    <t>15.1.6</t>
  </si>
  <si>
    <t>94703</t>
  </si>
  <si>
    <t>ADAPTADOR COM FLANGE E ANEL DE VEDAÇÃO, PVC, SOLDÁVEL, DN  25 MM X 3/4 , INSTALADO EM RESERVAÇÃO DE ÁGUA DE EDIFICAÇÃO QUE POSSUA RESERVATÓRIO DE FIBRA/FIBROCIMENTO   FORNECIMENTO E INSTALAÇÃO. AF_06/2016</t>
  </si>
  <si>
    <t>15.1.7</t>
  </si>
  <si>
    <t>94704</t>
  </si>
  <si>
    <t>ADAPTADOR COM FLANGE E ANEL DE VEDAÇÃO, PVC, SOLDÁVEL, DN 32 MM X 1 , INSTALADO EM RESERVAÇÃO DE ÁGUA DE EDIFICAÇÃO QUE POSSUA RESERVATÓRIO DE FIBRA/FIBROCIMENTO   FORNECIMENTO E INSTALAÇÃO. AF_06/2016</t>
  </si>
  <si>
    <t>15.1.8</t>
  </si>
  <si>
    <t>89422</t>
  </si>
  <si>
    <t>ADAPTADOR CURTO COM BOLSA E ROSCA PARA REGISTRO, PVC, SOLDÁVEL, DN 20MM X 1/2, INSTALADO EM RAMAL DE DISTRIBUIÇÃO DE ÁGUA - FORNECIMENTO E INSTALAÇÃO. AF_12/2014</t>
  </si>
  <si>
    <t>15.1.9</t>
  </si>
  <si>
    <t>89404</t>
  </si>
  <si>
    <t>JOELHO 90 GRAUS, PVC, SOLDÁVEL, DN 20MM, INSTALADO EM RAMAL DE DISTRIBUIÇÃO DE ÁGUA - FORNECIMENTO E INSTALAÇÃO. AF_12/2014</t>
  </si>
  <si>
    <t>15.1.10</t>
  </si>
  <si>
    <t>89401</t>
  </si>
  <si>
    <t>TUBO, PVC, SOLDÁVEL, DN 20MM, INSTALADO EM RAMAL DE DISTRIBUIÇÃO DE ÁGUA - FORNECIMENTO E INSTALAÇÃO. AF_12/2014</t>
  </si>
  <si>
    <t>15.1.11</t>
  </si>
  <si>
    <t>89421</t>
  </si>
  <si>
    <t>UNIÃO, PVC, SOLDÁVEL, DN 20MM, INSTALADO EM RAMAL DE DISTRIBUIÇÃO DE ÁGUA - FORNECIMENTO E INSTALAÇÃO. AF_12/2014</t>
  </si>
  <si>
    <t>15.1.12</t>
  </si>
  <si>
    <t>73648</t>
  </si>
  <si>
    <t>LUVA PVC SOLDAVEL COM ROSCA AGUA FRIA 25MMX3/4" - FORNECIMENTO E
INSTALACAO</t>
  </si>
  <si>
    <t>15.1.13</t>
  </si>
  <si>
    <t>1605</t>
  </si>
  <si>
    <t>ORSE</t>
  </si>
  <si>
    <t>Joelho 90° pvc rígido soldável e c/rosca, diam = 20mm x 1/2"</t>
  </si>
  <si>
    <t>un</t>
  </si>
  <si>
    <t>15.1.14</t>
  </si>
  <si>
    <t>89429</t>
  </si>
  <si>
    <t>ADAPTADOR CURTO COM BOLSA E ROSCA PARA REGISTRO, PVC, SOLDÁVEL, DN 25MM X 3/4, INSTALADO EM RAMAL DE DISTRIBUIÇÃO DE ÁGUA - FORNECIMENTO E INSTALAÇÃO. AF_12/2014</t>
  </si>
  <si>
    <t>15.1.15</t>
  </si>
  <si>
    <t>1071</t>
  </si>
  <si>
    <t>Bucha de redução curta de pvc rígido soldável, marrom, diâm = 25 x 20mm</t>
  </si>
  <si>
    <t>15.1.16</t>
  </si>
  <si>
    <t>89364</t>
  </si>
  <si>
    <t>CURVA 90 GRAUS, PVC, SOLDÁVEL, DN 25MM, INSTALADO EM RAMAL OU SUB-RAMAL DE ÁGUA - FORNECIMENTO E INSTALAÇÃO. AF_12/2014</t>
  </si>
  <si>
    <t>15.1.17</t>
  </si>
  <si>
    <t>89358</t>
  </si>
  <si>
    <t>JOELHO 90 GRAUS, PVC, SOLDÁVEL, DN 20MM, INSTALADO EM RAMAL OU SUB-RAMAL DE ÁGUA - FORNECIMENTO E INSTALAÇÃO. AF_12/2014</t>
  </si>
  <si>
    <t>15.1.18</t>
  </si>
  <si>
    <t>89362</t>
  </si>
  <si>
    <t>JOELHO 90 GRAUS, PVC, SOLDÁVEL, DN 25MM, INSTALADO EM RAMAL OU SUB-RAMAL DE ÁGUA - FORNECIMENTO E INSTALAÇÃO. AF_12/2014</t>
  </si>
  <si>
    <t>15.1.19</t>
  </si>
  <si>
    <t>89367</t>
  </si>
  <si>
    <t>JOELHO 90 GRAUS, PVC, SOLDÁVEL, DN 32MM, INSTALADO EM RAMAL OU SUB-RAMAL DE ÁGUA - FORNECIMENTO E INSTALAÇÃO. AF_12/2014</t>
  </si>
  <si>
    <t>15.1.20</t>
  </si>
  <si>
    <t>89378</t>
  </si>
  <si>
    <t>LUVA, PVC, SOLDÁVEL, DN 25MM, INSTALADO EM RAMAL OU SUB-RAMAL DE ÁGUA - FORNECIMENTO E INSTALAÇÃO. AF_12/2014</t>
  </si>
  <si>
    <t>15.1.21</t>
  </si>
  <si>
    <t>89356</t>
  </si>
  <si>
    <t>TUBO, PVC, SOLDÁVEL, DN 25MM, INSTALADO EM RAMAL OU SUB-RAMAL DE ÁGUA - FORNECIMENTO E INSTALAÇÃO. AF_12/2014</t>
  </si>
  <si>
    <t>15.1.22</t>
  </si>
  <si>
    <t>89357</t>
  </si>
  <si>
    <t>TUBO, PVC, SOLDÁVEL, DN 32MM, INSTALADO EM RAMAL OU SUB-RAMAL DE ÁGUA - FORNECIMENTO E INSTALAÇÃO. AF_12/2014</t>
  </si>
  <si>
    <t>15.1.23</t>
  </si>
  <si>
    <t>89395</t>
  </si>
  <si>
    <t>TE, PVC, SOLDÁVEL, DN 25MM, INSTALADO EM RAMAL OU SUB-RAMAL DE ÁGUA - FORNECIMENTO E INSTALAÇÃO. AF_12/2014</t>
  </si>
  <si>
    <t>15.1.24</t>
  </si>
  <si>
    <t>89398</t>
  </si>
  <si>
    <t>TE, PVC, SOLDÁVEL, DN 32MM, INSTALADO EM RAMAL OU SUB-RAMAL DE ÁGUA - FORNECIMENTO E INSTALAÇÃO. AF_12/2014</t>
  </si>
  <si>
    <t>15.1.25</t>
  </si>
  <si>
    <t>89428</t>
  </si>
  <si>
    <t>UNIÃO, PVC, SOLDÁVEL, DN 25MM, INSTALADO EM RAMAL DE DISTRIBUIÇÃO DE ÁGUA - FORNECIMENTO E INSTALAÇÃO. AF_12/2014</t>
  </si>
  <si>
    <t>15.1.26</t>
  </si>
  <si>
    <t>1344</t>
  </si>
  <si>
    <t>Joelho 90º de pvc rígido roscável com bucha de latão diâm = 1/2"</t>
  </si>
  <si>
    <t>15.1.27</t>
  </si>
  <si>
    <t>90373</t>
  </si>
  <si>
    <t>JOELHO 90 GRAUS COM BUCHA DE LATÃO, PVC, SOLDÁVEL, DN 25MM, X 1/2 INSTALADO EM RAMAL OU SUB-RAMAL DE ÁGUA - FORNECIMENTO E INSTALAÇÃO. AF_12/2014</t>
  </si>
  <si>
    <t>15.1.28</t>
  </si>
  <si>
    <t>89366</t>
  </si>
  <si>
    <t>JOELHO 90 GRAUS COM BUCHA DE LATÃO, PVC, SOLDÁVEL, DN 25MM, X 3/4 INSTALADO EM RAMAL OU SUB-RAMAL DE ÁGUA - FORNECIMENTO E INSTALAÇÃO. AF_12/2014</t>
  </si>
  <si>
    <t>15.1.29</t>
  </si>
  <si>
    <t>94795</t>
  </si>
  <si>
    <t>TORNEIRA DE BOIA PARA CAIXA D'ÁGUA, ROSCÁVEL, 1/2" - FORNECIMENTO E INSTALAÇÃO. AF_08/2021</t>
  </si>
  <si>
    <t>15.2</t>
  </si>
  <si>
    <t>LOUÇAS, METAIS, BANCADAS E ESPELHOS</t>
  </si>
  <si>
    <t>15.2.1</t>
  </si>
  <si>
    <t>86932</t>
  </si>
  <si>
    <t>VASO SANITÁRIO SIFONADO COM CAIXA ACOPLADA LOUÇA BRANCA - PADRÃO MÉDIO, INCLUSO ENGATE FLEXÍVEL EM METAL CROMADO, 1/2  X 40CM - FORNECIMENTO E INSTALAÇÃO. AF_01/2020</t>
  </si>
  <si>
    <t>15.2.2</t>
  </si>
  <si>
    <t>100860</t>
  </si>
  <si>
    <t>CHUVEIRO ELÉTRICO COMUM CORPO PLÁSTICO, TIPO DUCHA  FORNECIMENTO E INSTALAÇÃO. AF_01/2020</t>
  </si>
  <si>
    <t>15.2.3</t>
  </si>
  <si>
    <t>MET-DUC-005</t>
  </si>
  <si>
    <t>DUCHA HIGIÊNICA COM REGISTRO PARA CONTROLE DE FLUXO DE ÁGUA, DIÂMETRO 1/2" (20MM), INCLUSIVE FORNECIMENTO E INSTALAÇÃO</t>
  </si>
  <si>
    <t>15.2.4</t>
  </si>
  <si>
    <t>86913</t>
  </si>
  <si>
    <t>TORNEIRA CROMADA 1/2 OU 3/4 PARA TANQUE, PADRÃO POPULAR - FORNECIMENTO E INSTALAÇÃO. AF_01/2020</t>
  </si>
  <si>
    <t>15.2.5</t>
  </si>
  <si>
    <t>86909</t>
  </si>
  <si>
    <t>TORNEIRA CROMADA TUBO MÓVEL, DE MESA, 1/2 OU 3/4, PARA PIA DE COZINHA, PADRÃO ALTO - FORNECIMENTO E INSTALAÇÃO. AF_01/2020</t>
  </si>
  <si>
    <t>15.2.6</t>
  </si>
  <si>
    <t>86915</t>
  </si>
  <si>
    <t>TORNEIRA CROMADA DE MESA, 1/2 OU 3/4, PARA LAVATÓRIO, PADRÃO MÉDIO - FORNECIMENTO E INSTALAÇÃO. AF_01/2020</t>
  </si>
  <si>
    <t>15.2.7</t>
  </si>
  <si>
    <t>89986</t>
  </si>
  <si>
    <t>REGISTRO DE GAVETA BRUTO, LATÃO, ROSCÁVEL, 1/2", COM ACABAMENTO E CANOPLA CROMADOS - FORNECIMENTO E INSTALAÇÃO. AF_08/2021</t>
  </si>
  <si>
    <t>15.2.8</t>
  </si>
  <si>
    <t>89987</t>
  </si>
  <si>
    <t>REGISTRO DE GAVETA BRUTO, LATÃO, ROSCÁVEL, 3/4", COM ACABAMENTO E CANOPLA CROMADOS - FORNECIMENTO E INSTALAÇÃO. AF_08/2021</t>
  </si>
  <si>
    <t>15.2.9</t>
  </si>
  <si>
    <t>100857</t>
  </si>
  <si>
    <t>ACABAMENTO MONOCOMANDO PARA CHUVEIRO  FORNECIMENTO E INSTALAÇÃO. AF_01/2020</t>
  </si>
  <si>
    <t>15.2.10</t>
  </si>
  <si>
    <t>90371</t>
  </si>
  <si>
    <t>REGISTRO DE ESFERA, PVC, ROSCÁVEL, COM VOLANTE, 3/4" - FORNECIMENTO E INSTALAÇÃO. AF_08/2021</t>
  </si>
  <si>
    <t>15.2.11</t>
  </si>
  <si>
    <t>94490</t>
  </si>
  <si>
    <t>REGISTRO DE ESFERA, PVC, SOLDÁVEL, COM VOLANTE, DN  32 MM - FORNECIMENTO E INSTALAÇÃO. AF_08/2021</t>
  </si>
  <si>
    <t>15.2.12</t>
  </si>
  <si>
    <t>86886</t>
  </si>
  <si>
    <t>ENGATE FLEXÍVEL EM INOX, 1/2  X 30CM - FORNECIMENTO E INSTALAÇÃO. AF_01/2020</t>
  </si>
  <si>
    <t>15.2.13</t>
  </si>
  <si>
    <t>190429</t>
  </si>
  <si>
    <t>BANCADA EM GRANITO CINZA ANDORINHA</t>
  </si>
  <si>
    <t>15.2.14</t>
  </si>
  <si>
    <t>190605</t>
  </si>
  <si>
    <t>FRONTAO 10cm EM GRANITO CINZA ANDORINHA</t>
  </si>
  <si>
    <t>15.2.15</t>
  </si>
  <si>
    <t>190155</t>
  </si>
  <si>
    <t>TESTEIRA EM GRANITO CINZA ANDORINHA 7,0cm</t>
  </si>
  <si>
    <t>15.2.16</t>
  </si>
  <si>
    <t>200123</t>
  </si>
  <si>
    <t>ESPELHO CRISTAL 4mm COM MOLDURA DE ALUMINIO</t>
  </si>
  <si>
    <t>15.2.17</t>
  </si>
  <si>
    <t>190060</t>
  </si>
  <si>
    <t>PAPALEIRA DE EMBUTIR COM ROLETE EM LOUCA A480 - DECA</t>
  </si>
  <si>
    <t>15.2.18</t>
  </si>
  <si>
    <t>95542</t>
  </si>
  <si>
    <t>PORTA TOALHA ROSTO EM METAL CROMADO, TIPO ARGOLA, INCLUSO FIXAÇÃO. AF_01/2020</t>
  </si>
  <si>
    <t>15.2.19</t>
  </si>
  <si>
    <t>95543</t>
  </si>
  <si>
    <t>PORTA TOALHA BANHO EM METAL CROMADO, TIPO BARRA, INCLUSO FIXAÇÃO. AF_01/2020</t>
  </si>
  <si>
    <t>15.2.20</t>
  </si>
  <si>
    <t>190258</t>
  </si>
  <si>
    <t>CUBA DUPLA ACO INOX 78x39,8x14,5cm TAMONTINA COM METAIS (ADAPTADO SEM MISTURADOR)</t>
  </si>
  <si>
    <t>15.2.21</t>
  </si>
  <si>
    <t>86901</t>
  </si>
  <si>
    <t>CUBA DE EMBUTIR OVAL EM LOUÇA BRANCA, 35 X 50CM OU EQUIVALENTE - FORNECIMENTO E INSTALAÇÃO. AF_01/2020</t>
  </si>
  <si>
    <t>15.2.22</t>
  </si>
  <si>
    <t>ED-2552</t>
  </si>
  <si>
    <t>LAVATÓRIO DE CANTO DE LOUÇA BRANCA SEM COLUNA, TAMANHO PEQUENO, INCLUSIVE ACESSÓRIOS DE FIXAÇÃO COM PARAFUSO CASTELO, VÁLVULA DE ESCOAMENTO DE METAL COM ACABAMENTO CROMADO, SIFÃO DE METAL TIPO COPO COM ACABAMENTO CROMADO, FORNECIMENTO, INSTALAÇÃO E REJUNTAMENTO, EXCLUSIVE TORNEIRA E ENGATE FLEXÍVEL</t>
  </si>
  <si>
    <t>15.3</t>
  </si>
  <si>
    <t>INSTALAÇÕES SANITÁRIAS</t>
  </si>
  <si>
    <t>15.3.1</t>
  </si>
  <si>
    <t>4717</t>
  </si>
  <si>
    <t>Caixa de gordura em pvc 300mm</t>
  </si>
  <si>
    <t>15.3.2</t>
  </si>
  <si>
    <t>HID-CXS-070</t>
  </si>
  <si>
    <t>CAIXA DE ESGOTO DE INSPEÇÃO/PASSAGEM EM ALVENARIA (60X60X100CM), REVESTIMENTO EM ARGAMASSA COM ADITIVO IMPERMEABILIZANTE, COM TAMPA DE CONCRETO, INCLUSIVE ESCAVAÇÃO, REATERRO E TRANSPORTE E RETIRADA DO MATERIAL ESCAVADO (EM CAÇAMBA)</t>
  </si>
  <si>
    <t>15.3.3</t>
  </si>
  <si>
    <t>HID-SIF-006</t>
  </si>
  <si>
    <t>CAIXA SIFONADA EM PVC COM GRELHA REDONDA 150 X 150 X 50 MM</t>
  </si>
  <si>
    <t>15.3.4</t>
  </si>
  <si>
    <t>89709</t>
  </si>
  <si>
    <t>RALO SIFONADO, PVC, DN 100 X 40 MM, JUNTA SOLDÁVEL, FORNECIDO E INSTALADO EM RAMAL DE DESCARGA OU EM RAMAL DE ESGOTO SANITÁRIO. AF_12/2014</t>
  </si>
  <si>
    <t>15.3.5</t>
  </si>
  <si>
    <t>44.20.240</t>
  </si>
  <si>
    <t>CPOS</t>
  </si>
  <si>
    <t>Sifão plástico com copo, rígido, de 1´ x 1 1/2´</t>
  </si>
  <si>
    <t>15.3.6</t>
  </si>
  <si>
    <t>191374</t>
  </si>
  <si>
    <t>SEDOP</t>
  </si>
  <si>
    <t>Sifão plástico flexível</t>
  </si>
  <si>
    <t>15.3.7</t>
  </si>
  <si>
    <t>44.20.650</t>
  </si>
  <si>
    <t>Válvula de metal cromado de 1´</t>
  </si>
  <si>
    <t>15.3.8</t>
  </si>
  <si>
    <t>86877</t>
  </si>
  <si>
    <t>VÁLVULA EM METAL CROMADO 1.1/2 X 1.1/2 PARA TANQUE OU LAVATÓRIO, COM OU SEM LADRÃO - FORNECIMENTO E INSTALAÇÃO. AF_01/2020</t>
  </si>
  <si>
    <t>15.3.9</t>
  </si>
  <si>
    <t>89728</t>
  </si>
  <si>
    <t>CURVA CURTA 90 GRAUS, PVC, SERIE NORMAL, ESGOTO PREDIAL, DN 40 MM, JUNTA SOLDÁVEL, FORNECIDO E INSTALADO EM RAMAL DE DESCARGA OU RAMAL DE ESGOTO SANITÁRIO. AF_12/2014</t>
  </si>
  <si>
    <t>15.3.10</t>
  </si>
  <si>
    <t>89746</t>
  </si>
  <si>
    <t>JOELHO 45 GRAUS, PVC, SERIE NORMAL, ESGOTO PREDIAL, DN 100 MM, JUNTA ELÁSTICA, FORNECIDO E INSTALADO EM RAMAL DE DESCARGA OU RAMAL DE ESGOTO SANITÁRIO. AF_12/2014</t>
  </si>
  <si>
    <t>15.3.11</t>
  </si>
  <si>
    <t>89726</t>
  </si>
  <si>
    <t>JOELHO 45 GRAUS, PVC, SERIE NORMAL, ESGOTO PREDIAL, DN 40 MM, JUNTA SOLDÁVEL, FORNECIDO E INSTALADO EM RAMAL DE DESCARGA OU RAMAL DE ESGOTO SANITÁRIO. AF_12/2014</t>
  </si>
  <si>
    <t>15.3.12</t>
  </si>
  <si>
    <t>89732</t>
  </si>
  <si>
    <t>JOELHO 45 GRAUS, PVC, SERIE NORMAL, ESGOTO PREDIAL, DN 50 MM, JUNTA ELÁSTICA, FORNECIDO E INSTALADO EM RAMAL DE DESCARGA OU RAMAL DE ESGOTO SANITÁRIO. AF_12/2014</t>
  </si>
  <si>
    <t>15.3.13</t>
  </si>
  <si>
    <t>89744</t>
  </si>
  <si>
    <t>JOELHO 90 GRAUS, PVC, SERIE NORMAL, ESGOTO PREDIAL, DN 100 MM, JUNTA ELÁSTICA, FORNECIDO E INSTALADO EM RAMAL DE DESCARGA OU RAMAL DE ESGOTO SANITÁRIO. AF_12/2014</t>
  </si>
  <si>
    <t>15.3.14</t>
  </si>
  <si>
    <t>89731</t>
  </si>
  <si>
    <t>JOELHO 90 GRAUS, PVC, SERIE NORMAL, ESGOTO PREDIAL, DN 50 MM, JUNTA ELÁSTICA, FORNECIDO E INSTALADO EM RAMAL DE DESCARGA OU RAMAL DE ESGOTO SANITÁRIO. AF_12/2014</t>
  </si>
  <si>
    <t>15.3.15</t>
  </si>
  <si>
    <t>081927</t>
  </si>
  <si>
    <t>JOELHO 90 GRAUS C/ANEL 40 mm</t>
  </si>
  <si>
    <t>Un</t>
  </si>
  <si>
    <t>15.3.16</t>
  </si>
  <si>
    <t>1562</t>
  </si>
  <si>
    <t>Junção simples em pvc rígido soldável, para esgoto primário, diâm = 100 x 50mm</t>
  </si>
  <si>
    <t>15.3.17</t>
  </si>
  <si>
    <t>89714</t>
  </si>
  <si>
    <t>TUBO PVC, SERIE NORMAL, ESGOTO PREDIAL, DN 100 MM, FORNECIDO E INSTALADO EM RAMAL DE DESCARGA OU RAMAL DE ESGOTO SANITÁRIO. AF_12/2014</t>
  </si>
  <si>
    <t>15.3.18</t>
  </si>
  <si>
    <t>89712</t>
  </si>
  <si>
    <t>TUBO PVC, SERIE NORMAL, ESGOTO PREDIAL, DN 50 MM, FORNECIDO E INSTALADO EM RAMAL DE DESCARGA OU RAMAL DE ESGOTO SANITÁRIO. AF_12/2014</t>
  </si>
  <si>
    <t>15.3.19</t>
  </si>
  <si>
    <t>89711</t>
  </si>
  <si>
    <t>TUBO PVC, SERIE NORMAL, ESGOTO PREDIAL, DN 40 MM, FORNECIDO E INSTALADO EM RAMAL DE DESCARGA OU RAMAL DE ESGOTO SANITÁRIO. AF_12/2014</t>
  </si>
  <si>
    <t>15.3.20</t>
  </si>
  <si>
    <t>89784</t>
  </si>
  <si>
    <t>TE, PVC, SERIE NORMAL, ESGOTO PREDIAL, DN 50 X 50 MM, JUNTA ELÁSTICA, FORNECIDO E INSTALADO EM RAMAL DE DESCARGA OU RAMAL DE ESGOTO SANITÁRIO. AF_12/2014</t>
  </si>
  <si>
    <t>15.4</t>
  </si>
  <si>
    <t>REDE PLUVIAL</t>
  </si>
  <si>
    <t>15.4.1</t>
  </si>
  <si>
    <t>19.31.01</t>
  </si>
  <si>
    <t>SUDECAP</t>
  </si>
  <si>
    <t>TIPO 2 - D= 200 MM, PREMOLDADA DE CONCRETO E GRELHA</t>
  </si>
  <si>
    <t>15.4.2</t>
  </si>
  <si>
    <t>141103</t>
  </si>
  <si>
    <t>IOPES</t>
  </si>
  <si>
    <t>Caixa sifonada especial de alv. bloco conc.9x19x39cm, dim 60x60cm e Hmáx=1m, c/ tampa em concreto esp.5cm, lastro conc.esp.10cm, revest. intern. c/chap. e reb. impermeab. escav, reaterro e curva curta c/ visita e plug em pvc 100mm</t>
  </si>
  <si>
    <t>und</t>
  </si>
  <si>
    <t>15.5</t>
  </si>
  <si>
    <t>VENTILAÇÃO</t>
  </si>
  <si>
    <t>15.5.1</t>
  </si>
  <si>
    <t>89802</t>
  </si>
  <si>
    <t>JOELHO 45 GRAUS, PVC, SERIE NORMAL, ESGOTO PREDIAL, DN 50 MM, JUNTA ELÁSTICA, FORNECIDO E INSTALADO EM PRUMADA DE ESGOTO SANITÁRIO OU VENTILAÇÃO. AF_12/2014</t>
  </si>
  <si>
    <t>15.5.2</t>
  </si>
  <si>
    <t>89724</t>
  </si>
  <si>
    <t>JOELHO 90 GRAUS, PVC, SERIE NORMAL, ESGOTO PREDIAL, DN 40 MM, JUNTA SOLDÁVEL, FORNECIDO E INSTALADO EM RAMAL DE DESCARGA OU RAMAL DE ESGOTO SANITÁRIO. AF_12/2014</t>
  </si>
  <si>
    <t>15.5.3</t>
  </si>
  <si>
    <t>89801</t>
  </si>
  <si>
    <t>JOELHO 90 GRAUS, PVC, SERIE NORMAL, ESGOTO PREDIAL, DN 50 MM, JUNTA ELÁSTICA, FORNECIDO E INSTALADO EM PRUMADA DE ESGOTO SANITÁRIO OU VENTILAÇÃO. AF_12/2014</t>
  </si>
  <si>
    <t>15.5.4</t>
  </si>
  <si>
    <t>89798</t>
  </si>
  <si>
    <t>TUBO PVC, SERIE NORMAL, ESGOTO PREDIAL, DN 50 MM, FORNECIDO E INSTALADO EM PRUMADA DE ESGOTO SANITÁRIO OU VENTILAÇÃO. AF_12/2014</t>
  </si>
  <si>
    <t>15.5.5</t>
  </si>
  <si>
    <t>89825</t>
  </si>
  <si>
    <t>TE, PVC, SERIE NORMAL, ESGOTO PREDIAL, DN 50 X 50 MM, JUNTA ELÁSTICA, FORNECIDO E INSTALADO EM PRUMADA DE ESGOTO SANITÁRIO OU VENTILAÇÃO. AF_12/2014</t>
  </si>
  <si>
    <t>15.5.6</t>
  </si>
  <si>
    <t>1594</t>
  </si>
  <si>
    <t>Terminal de ventilação em pvc rígido soldável, para esgoto primário, diâm = 50mm</t>
  </si>
  <si>
    <t>16</t>
  </si>
  <si>
    <t>INSTALAÇÕES ELÉTRICAS/ ELETRIFICAÇÃO E ILUMINAÇÃO EXTERNA (INEL)</t>
  </si>
  <si>
    <t>16.1</t>
  </si>
  <si>
    <t>CONDUTORES</t>
  </si>
  <si>
    <t>16.1.1</t>
  </si>
  <si>
    <t>91926</t>
  </si>
  <si>
    <t>CABO DE COBRE FLEXÍVEL ISOLADO, 2,5 MM², ANTI-CHAMA 450/750 V, PARA CIRCUITOS TERMINAIS - FORNECIMENTO E INSTALAÇÃO. AF_12/2015</t>
  </si>
  <si>
    <t>16.1.2</t>
  </si>
  <si>
    <t>91928</t>
  </si>
  <si>
    <t>CABO DE COBRE FLEXÍVEL ISOLADO, 4 MM², ANTI-CHAMA 450/750 V, PARA CIRCUITOS TERMINAIS - FORNECIMENTO E INSTALAÇÃO. AF_12/2015</t>
  </si>
  <si>
    <t>16.1.3</t>
  </si>
  <si>
    <t>91930</t>
  </si>
  <si>
    <t>CABO DE COBRE FLEXÍVEL ISOLADO, 6 MM², ANTI-CHAMA 450/750 V, PARA CIRCUITOS TERMINAIS - FORNECIMENTO E INSTALAÇÃO. AF_12/2015</t>
  </si>
  <si>
    <t>16.1.4</t>
  </si>
  <si>
    <t>92982</t>
  </si>
  <si>
    <t>CABO DE COBRE FLEXÍVEL ISOLADO, 16 MM², ANTI-CHAMA 0,6/1,0 KV, PARA DISTRIBUIÇÃO - FORNECIMENTO E INSTALAÇÃO. AF_12/2015</t>
  </si>
  <si>
    <t>16.2</t>
  </si>
  <si>
    <t>TERMINAIS E CONEXÕES</t>
  </si>
  <si>
    <t>16.2.1</t>
  </si>
  <si>
    <t>152034</t>
  </si>
  <si>
    <t>Conector porcelana 3 polos para cabo de #6,0mm2</t>
  </si>
  <si>
    <t>16.3</t>
  </si>
  <si>
    <t>ELETRODUTOS E ACESSÓRIOS</t>
  </si>
  <si>
    <t>16.3.1</t>
  </si>
  <si>
    <t>91845</t>
  </si>
  <si>
    <t>ELETRODUTO FLEXÍVEL CORRUGADO REFORÇADO, PVC, DN 25 MM (3/4"), PARA CIRCUITOS TERMINAIS, INSTALADO EM LAJE - FORNECIMENTO E INSTALAÇÃO. AF_12/2015</t>
  </si>
  <si>
    <t>16.3.2</t>
  </si>
  <si>
    <t>91855</t>
  </si>
  <si>
    <t>ELETRODUTO FLEXÍVEL CORRUGADO REFORÇADO, PVC, DN 25 MM (3/4"), PARA CIRCUITOS TERMINAIS, INSTALADO EM PAREDE - FORNECIMENTO E INSTALAÇÃO. AF_12/2015</t>
  </si>
  <si>
    <t>16.3.3</t>
  </si>
  <si>
    <t>97668</t>
  </si>
  <si>
    <t>ELETRODUTO FLEXÍVEL CORRUGADO, PEAD, DN 63 (2")  - FORNECIMENTO E INSTALAÇÃO. AF_04/2016</t>
  </si>
  <si>
    <t>16.3.4</t>
  </si>
  <si>
    <t>95727</t>
  </si>
  <si>
    <t>ELETRODUTO RÍGIDO SOLDÁVEL, PVC, DN 25 MM (3/4), APARENTE, INSTALADO EM TETO - FORNECIMENTO E INSTALAÇÃO. AF_11/2016_P</t>
  </si>
  <si>
    <t>16.3.5</t>
  </si>
  <si>
    <t>91868</t>
  </si>
  <si>
    <t>ELETRODUTO RÍGIDO ROSCÁVEL, PVC, DN 32 MM (1"), PARA CIRCUITOS TERMINAIS, INSTALADO EM LAJE - FORNECIMENTO E INSTALAÇÃO. AF_12/2015</t>
  </si>
  <si>
    <t>16.3.6</t>
  </si>
  <si>
    <t>91902</t>
  </si>
  <si>
    <t>CURVA 90 GRAUS PARA ELETRODUTO, PVC, ROSCÁVEL, DN 25 MM (3/4"), PARA CIRCUITOS TERMINAIS, INSTALADA EM LAJE - FORNECIMENTO E INSTALAÇÃO. AF_12/2015</t>
  </si>
  <si>
    <t>16.4</t>
  </si>
  <si>
    <t>CAIXAS E CONDULETES</t>
  </si>
  <si>
    <t>16.4.1</t>
  </si>
  <si>
    <t>95817</t>
  </si>
  <si>
    <t>CONDULETE DE PVC, TIPO X, PARA ELETRODUTO DE PVC SOLDÁVEL DN 25 MM (3/4</t>
  </si>
  <si>
    <t>16.4.2</t>
  </si>
  <si>
    <t>91939</t>
  </si>
  <si>
    <t>CAIXA RETANGULAR 4" X 2" ALTA (2,00 M DO PISO), PVC, INSTALADA EM PAREDE - FORNECIMENTO E INSTALAÇÃO. AF_12/2015</t>
  </si>
  <si>
    <t>16.4.3</t>
  </si>
  <si>
    <t>91941</t>
  </si>
  <si>
    <t>CAIXA RETANGULAR 4" X 2" BAIXA (0,30 M DO PISO), PVC, INSTALADA EM PAREDE - FORNECIMENTO E INSTALAÇÃO. AF_12/2015</t>
  </si>
  <si>
    <t>16.4.4</t>
  </si>
  <si>
    <t>91940</t>
  </si>
  <si>
    <t>CAIXA RETANGULAR 4" X 2" MÉDIA (1,30 M DO PISO), PVC, INSTALADA EM PAREDE - FORNECIMENTO E INSTALAÇÃO. AF_12/2015</t>
  </si>
  <si>
    <t>16.4.5</t>
  </si>
  <si>
    <t>91943</t>
  </si>
  <si>
    <t>CAIXA RETANGULAR 4" X 4" MÉDIA (1,30 M DO PISO), PVC, INSTALADA EM PAREDE - FORNECIMENTO E INSTALAÇÃO. AF_12/2015</t>
  </si>
  <si>
    <t>16.4.6</t>
  </si>
  <si>
    <t>91937</t>
  </si>
  <si>
    <t>CAIXA OCTOGONAL 3" X 3", PVC, INSTALADA EM LAJE - FORNECIMENTO E INSTALAÇÃO. AF_12/2015</t>
  </si>
  <si>
    <t>16.4.7</t>
  </si>
  <si>
    <t>91944</t>
  </si>
  <si>
    <t>CAIXA RETANGULAR 4" X 4" BAIXA (0,30 M DO PISO), PVC, INSTALADA EM PAREDE - FORNECIMENTO E INSTALAÇÃO. AF_12/2015</t>
  </si>
  <si>
    <t>16.5</t>
  </si>
  <si>
    <t>QUADRO DE ENERGIA E PADRÃO DE ENTRADA</t>
  </si>
  <si>
    <t>16.5.1</t>
  </si>
  <si>
    <t>ELE-QUA-030</t>
  </si>
  <si>
    <t>QUADRO DE DISTRIBUIÇÃO PARA 50 MÓDULOS COM BARRAMENTO 100 A</t>
  </si>
  <si>
    <t>16.5.2</t>
  </si>
  <si>
    <t>ED-20583</t>
  </si>
  <si>
    <t>ENTRADA DE ENERGIA AÉREA, TIPO C3, PADRÃO CEMIG, CARGA INSTALADA DE 23,1KVA ATÉ 27KVA, TRIFÁSICO, COM SAÍDA SUBTERRÂNEA, INCLUSIVE POSTE, CAIXA PARA MEDIDOR, DISJUNTOR, BARRAMENTO, ATERRAMENTO E ACESSÓRIOS</t>
  </si>
  <si>
    <t>16.5.3</t>
  </si>
  <si>
    <t>070057</t>
  </si>
  <si>
    <t>MASSA PARA CALAFETAR JUNTAS</t>
  </si>
  <si>
    <t>16.6</t>
  </si>
  <si>
    <t>DISPOSITIVOS DE PROTEÇÃO</t>
  </si>
  <si>
    <t>16.6.1</t>
  </si>
  <si>
    <t>93653</t>
  </si>
  <si>
    <t>DISJUNTOR MONOPOLAR TIPO DIN, CORRENTE NOMINAL DE 10A - FORNECIMENTO E INSTALAÇÃO. AF_04/2016</t>
  </si>
  <si>
    <t>16.6.2</t>
  </si>
  <si>
    <t>93661</t>
  </si>
  <si>
    <t>DISJUNTOR BIPOLAR TIPO DIN, CORRENTE NOMINAL DE 16A - FORNECIMENTO E INSTALAÇÃO. AF_04/2016</t>
  </si>
  <si>
    <t>16.6.3</t>
  </si>
  <si>
    <t>93660</t>
  </si>
  <si>
    <t>DISJUNTOR BIPOLAR TIPO DIN, CORRENTE NOMINAL DE 10A - FORNECIMENTO E INSTALAÇÃO. AF_10/2020</t>
  </si>
  <si>
    <t>16.6.4</t>
  </si>
  <si>
    <t>93665</t>
  </si>
  <si>
    <t>DISJUNTOR BIPOLAR TIPO DIN, CORRENTE NOMINAL DE 40A - FORNECIMENTO E INSTALAÇÃO. AF_04/2016</t>
  </si>
  <si>
    <t>16.6.5</t>
  </si>
  <si>
    <t>9004</t>
  </si>
  <si>
    <t>Disjuntor termomagnetico tripolar  80 A, padrão DIN (Europeu - linha branca), curva C, 5KA</t>
  </si>
  <si>
    <t>16.6.6</t>
  </si>
  <si>
    <t>ED-15114</t>
  </si>
  <si>
    <t>DISJUNTOR DE PROTEÇÃO DIFERENCIAL RESIDUAL (DR), BIPOLAR, TIPO DIN, CORRENTE NOMINAL DE 25A, ALTA SENSIBILIDADE, CORRENTE DIFERENCIAL RESIDUAL NOMINAL COM ATUAÇÃO DE 30MA</t>
  </si>
  <si>
    <t>16.6.7</t>
  </si>
  <si>
    <t>ED-15115</t>
  </si>
  <si>
    <t>DISJUNTOR DE PROTEÇÃO DIFERENCIAL RESIDUAL (DR), BIPOLAR, TIPO DIN, CORRENTE NOMINAL DE 40A, ALTA SENSIBILIDADE, CORRENTE DIFERENCIAL RESIDUAL NOMINAL COM ATUAÇÃO DE 30MA</t>
  </si>
  <si>
    <t>16.7</t>
  </si>
  <si>
    <t>TOMADAS E INTERRUPTORES</t>
  </si>
  <si>
    <t>16.7.1</t>
  </si>
  <si>
    <t>91955</t>
  </si>
  <si>
    <t>INTERRUPTOR PARALELO (1 MÓDULO), 10A/250V, INCLUINDO SUPORTE E PLACA - FORNECIMENTO E INSTALAÇÃO. AF_12/2015</t>
  </si>
  <si>
    <t>16.7.2</t>
  </si>
  <si>
    <t>91961</t>
  </si>
  <si>
    <t>INTERRUPTOR PARALELO (2 MÓDULOS), 10A/250V, INCLUINDO SUPORTE E PLACA - FORNECIMENTO E INSTALAÇÃO. AF_12/2015</t>
  </si>
  <si>
    <t>16.7.3</t>
  </si>
  <si>
    <t>91953</t>
  </si>
  <si>
    <t>INTERRUPTOR SIMPLES (1 MÓDULO), 10A/250V, INCLUINDO SUPORTE E PLACA - FORNECIMENTO E INSTALAÇÃO. AF_12/2015</t>
  </si>
  <si>
    <t>16.7.4</t>
  </si>
  <si>
    <t>91963</t>
  </si>
  <si>
    <t>INTERRUPTOR SIMPLES (1 MÓDULO) COM INTERRUPTOR PARALELO (2 MÓDULOS), 10A/250V, INCLUINDO SUPORTE E PLACA - FORNECIMENTO E INSTALAÇÃO. AF_12/2015</t>
  </si>
  <si>
    <t>16.7.5</t>
  </si>
  <si>
    <t>91959</t>
  </si>
  <si>
    <t>INTERRUPTOR SIMPLES (2 MÓDULOS), 10A/250V, INCLUINDO SUPORTE E PLACA - FORNECIMENTO E INSTALAÇÃO. AF_12/2015</t>
  </si>
  <si>
    <t>16.7.6</t>
  </si>
  <si>
    <t>91973</t>
  </si>
  <si>
    <t>INTERRUPTOR SIMPLES (2 MÓDULOS) COM INTERRUPTOR PARALELO (2 MÓDULOS), 10A/250V, INCLUINDO SUPORTE E PLACA - FORNECIMENTO E INSTALAÇÃO. AF_12/2015</t>
  </si>
  <si>
    <t>16.7.7</t>
  </si>
  <si>
    <t>91967</t>
  </si>
  <si>
    <t>INTERRUPTOR SIMPLES (3 MÓDULOS), 10A/250V, INCLUINDO SUPORTE E PLACA - FORNECIMENTO E INSTALAÇÃO. AF_12/2015</t>
  </si>
  <si>
    <t>16.7.8</t>
  </si>
  <si>
    <t>91975</t>
  </si>
  <si>
    <t>INTERRUPTOR SIMPLES (4 MÓDULOS), 10A/250V, INCLUINDO SUPORTE E PLACA - FORNECIMENTO E INSTALAÇÃO. AF_12/2015</t>
  </si>
  <si>
    <t>16.7.9</t>
  </si>
  <si>
    <t>92000</t>
  </si>
  <si>
    <t>TOMADA BAIXA DE EMBUTIR (1 MÓDULO), 2P+T 10 A, INCLUINDO SUPORTE E PLACA - FORNECIMENTO E INSTALAÇÃO. AF_12/2015</t>
  </si>
  <si>
    <t>16.7.10</t>
  </si>
  <si>
    <t>92008</t>
  </si>
  <si>
    <t>TOMADA BAIXA DE EMBUTIR (2 MÓDULOS), 2P+T 10 A, INCLUINDO SUPORTE E PLACA - FORNECIMENTO E INSTALAÇÃO. AF_12/2015</t>
  </si>
  <si>
    <t>16.7.11</t>
  </si>
  <si>
    <t>91996</t>
  </si>
  <si>
    <t>TOMADA MÉDIA DE EMBUTIR (1 MÓDULO), 2P+T 10 A, INCLUINDO SUPORTE E PLACA - FORNECIMENTO E INSTALAÇÃO. AF_12/2015</t>
  </si>
  <si>
    <t>16.7.12</t>
  </si>
  <si>
    <t>92004</t>
  </si>
  <si>
    <t>TOMADA MÉDIA DE EMBUTIR (2 MÓDULOS), 2P+T 10 A, INCLUINDO SUPORTE E PLACA - FORNECIMENTO E INSTALAÇÃO. AF_12/2015</t>
  </si>
  <si>
    <t>16.7.13</t>
  </si>
  <si>
    <t>91992</t>
  </si>
  <si>
    <t>TOMADA ALTA DE EMBUTIR (1 MÓDULO), 2P+T 10 A, INCLUINDO SUPORTE E PLACA - FORNECIMENTO E INSTALAÇÃO. AF_12/2015</t>
  </si>
  <si>
    <t>16.7.14</t>
  </si>
  <si>
    <t>91997</t>
  </si>
  <si>
    <t>TOMADA MÉDIA DE EMBUTIR (1 MÓDULO), 2P+T 20 A, INCLUINDO SUPORTE E PLACA - FORNECIMENTO E INSTALAÇÃO. AF_12/2015</t>
  </si>
  <si>
    <t>16.7.15</t>
  </si>
  <si>
    <t>92001</t>
  </si>
  <si>
    <t>TOMADA BAIXA DE EMBUTIR (1 MÓDULO), 2P+T 20 A, INCLUINDO SUPORTE E PLACA - FORNECIMENTO E INSTALAÇÃO. AF_12/2015</t>
  </si>
  <si>
    <t>16.7.16</t>
  </si>
  <si>
    <t>91993</t>
  </si>
  <si>
    <t>TOMADA ALTA DE EMBUTIR (1 MÓDULO), 2P+T 20 A, INCLUINDO SUPORTE E PLACA - FORNECIMENTO E INSTALAÇÃO. AF_12/2015</t>
  </si>
  <si>
    <t>16.7.17</t>
  </si>
  <si>
    <t>ELE-PLA-020</t>
  </si>
  <si>
    <t>PLACA CEGA PARA CAIXA , 2" X 4"</t>
  </si>
  <si>
    <t>16.7.18</t>
  </si>
  <si>
    <t>ELE-PLA-025</t>
  </si>
  <si>
    <t>PLACA CEGA PARA CAIXA , 4" X 4"</t>
  </si>
  <si>
    <t>16.7.19</t>
  </si>
  <si>
    <t>ELE-PLA-065</t>
  </si>
  <si>
    <t>PLACA PARA CAIXA 2" X 4", COM FURO CENTRAL</t>
  </si>
  <si>
    <t>16.7.20</t>
  </si>
  <si>
    <t>SRO 7889</t>
  </si>
  <si>
    <t>CAMPAINHA SEM FIO REF: INTELBRAS CIB100 OU SIMILAR - FORNECIMENTO E INSTALAÇÃO</t>
  </si>
  <si>
    <t>16.8</t>
  </si>
  <si>
    <t>LUMINÁRIAS, LÂMPADAS E ACESSÓRIOS</t>
  </si>
  <si>
    <t>16.8.1</t>
  </si>
  <si>
    <t>97605</t>
  </si>
  <si>
    <t>LUMINÁRIA ARANDELA TIPO MEIA LUA, DE SOBREPOR, COM 1 LÂMPADA LED DE 6 W, SEM REATOR - FORNECIMENTO E INSTALAÇÃO. AF_02/2020</t>
  </si>
  <si>
    <t>16.8.2</t>
  </si>
  <si>
    <t>Adapt SINAPI (97593)</t>
  </si>
  <si>
    <t>LUMINÁRIA TIPO SPOT, DE SOBREPOR COM 1 LÂMPADA LED 10 W E27 - FORNECIMENTO E INSTALAÇÃO. AF_02/2020</t>
  </si>
  <si>
    <t>16.8.3</t>
  </si>
  <si>
    <t>Adapt SINAPI (97589)</t>
  </si>
  <si>
    <t>Adapt SINAPI (97589) - LUMINÁRIA TIPO PLAFON EM PLÁSTICO, DE SOBREPOR, COM 1 LÂMPADA LED 10 W E27 - FORNECIMENTO E INSTALAÇÃO. AF_02/2020</t>
  </si>
  <si>
    <t>16.8.4</t>
  </si>
  <si>
    <t>SRO 7886</t>
  </si>
  <si>
    <t>Luminária Quadrada 4 x E27 Acrilico leitoso ~ 38 x 38cm REF: 1908 LUCCI ou Similar, incluso 4 lâmpadas LED 10W E27</t>
  </si>
  <si>
    <t>16.8.5</t>
  </si>
  <si>
    <t>9465</t>
  </si>
  <si>
    <t>Luminária tipo plafon (sobrepor), quadrada, 24x24cm, em aluminio pintado na cor branca, c/difusor em vidro, Aladin ou similar</t>
  </si>
  <si>
    <t>16.8.6</t>
  </si>
  <si>
    <t>SRO 7887</t>
  </si>
  <si>
    <t>Luminária Cilíndrica Sobrepor GU10 com 1 lâmpada inclusa</t>
  </si>
  <si>
    <t>16.8.7</t>
  </si>
  <si>
    <t>9624</t>
  </si>
  <si>
    <t>Luminária de embutir, quadrada, linha laini, ref. RE 1126 da Revoluz ou similar</t>
  </si>
  <si>
    <t>16.8.8</t>
  </si>
  <si>
    <t>12097</t>
  </si>
  <si>
    <t>Lâmpada PAR 20 Led 8w bivolt br</t>
  </si>
  <si>
    <t>16.8.9</t>
  </si>
  <si>
    <t>071646</t>
  </si>
  <si>
    <t>LUMINÁRIA TIPO PLAFON DE EMBUTIR QUADRADA PARA 2 LÂMPADAS - INCLUSO CORTE NO FORRO</t>
  </si>
  <si>
    <t>16.8.10</t>
  </si>
  <si>
    <t>97610</t>
  </si>
  <si>
    <t>LÂMPADA COMPACTA DE LED 10 W, BASE E27 - FORNECIMENTO E INSTALAÇÃO. AF_02/2020</t>
  </si>
  <si>
    <t>16.8.11</t>
  </si>
  <si>
    <t>SRO 7888</t>
  </si>
  <si>
    <t>Luminária Sobrepor Tubular 60cm  para 2 Lâmpadas LED G13 c/ Acrilico leitoso</t>
  </si>
  <si>
    <t>16.8.12</t>
  </si>
  <si>
    <t>100903</t>
  </si>
  <si>
    <t>LÂMPADA TUBULAR LED DE 18/20 W, BASE G13 - FORNECIMENTO E INSTALAÇÃO. AF_02/2020_P</t>
  </si>
  <si>
    <t>16.8.13</t>
  </si>
  <si>
    <t>97600</t>
  </si>
  <si>
    <t>REFLETOR EM ALUMÍNIO, DE SUPORTE E ALÇA, COM 1 LÂMPADA VAPOR DE MERCÚRIO DE 125 W, COM REATOR ALTO FATOR DE POTÊNCIA - FORNECIMENTO E INSTALAÇÃO. AF_02/2020</t>
  </si>
  <si>
    <t>16.9</t>
  </si>
  <si>
    <t>AR CONDICIONADO</t>
  </si>
  <si>
    <t>16.9.1</t>
  </si>
  <si>
    <t>SRO 554548</t>
  </si>
  <si>
    <t>CAIXA DE PRÉ INSTALAÇÃO DE AR CONDICIONADO - FORNECIMENTO E INSTALAÇÃO</t>
  </si>
  <si>
    <t>16.10</t>
  </si>
  <si>
    <t>QUEBRAS, RASGOS E FUROS</t>
  </si>
  <si>
    <t>16.10.1</t>
  </si>
  <si>
    <t>90457</t>
  </si>
  <si>
    <t>QUEBRA EM ALVENARIA PARA INSTALAÇÃO DE QUADRO DISTRIBUIÇÃO PEQUENO (19X25 CM). AF_05/2015</t>
  </si>
  <si>
    <t>16.10.2</t>
  </si>
  <si>
    <t>90456</t>
  </si>
  <si>
    <t>QUEBRA EM ALVENARIA PARA INSTALAÇÃO DE CAIXA DE TOMADA (4X4 OU 4X2). AF_05/2015</t>
  </si>
  <si>
    <t>16.10.3</t>
  </si>
  <si>
    <t>90447</t>
  </si>
  <si>
    <t>RASGO EM ALVENARIA PARA ELETRODUTOS COM DIAMETROS MENORES OU IGUAIS A 40 MM. AF_05/2015</t>
  </si>
  <si>
    <t>17</t>
  </si>
  <si>
    <t>INSTALAÇÕES ESPECIAIS (INES)</t>
  </si>
  <si>
    <t>18</t>
  </si>
  <si>
    <t>PAREDES / PAINÉIS (PARE)</t>
  </si>
  <si>
    <t>18.1</t>
  </si>
  <si>
    <t>87471</t>
  </si>
  <si>
    <t>ALVENARIA DE VEDAÇÃO DE BLOCOS CERÂMICOS FURADOS NA VERTICAL DE 9X19X39CM (ESPESSURA 9CM) DE PAREDES COM ÁREA LÍQUIDA MENOR QUE 6M² SEM VÃOS E ARGAMASSA DE ASSENTAMENTO COM PREPARO EM BETONEIRA. AF_06/2014</t>
  </si>
  <si>
    <t>18.2</t>
  </si>
  <si>
    <t>89978</t>
  </si>
  <si>
    <t>(COMPOSIÇÃO REPRESENTATIVA) DO SERVIÇO DE ALVENARIA DE VEDAÇÃO DE BLOCOS VAZADOS DE CONCRETO DE 14X19X39CM (ESPESSURA 14CM), PARA EDIFICAÇÃO HABITACIONAL UNIFAMILIAR (CASA) E EDIFICAÇÃO PÚBLICA PADRÃO. AF_12/2014</t>
  </si>
  <si>
    <t>18.3</t>
  </si>
  <si>
    <t>96361</t>
  </si>
  <si>
    <t>PAREDE COM PLACAS DE GESSO ACARTONADO RU (DRYWALL), PARA USO INTERNO, COM UMA FACE SIMPLES E ESTRUTURA METÁLICA COM GUIAS DUPLAS, COM VÃOS. AF_06/2017_P (ADAPTADO)</t>
  </si>
  <si>
    <t>18.4</t>
  </si>
  <si>
    <t>96372</t>
  </si>
  <si>
    <t>INSTALAÇÃO DE ISOLAMENTO COM LÃ DE ROCHA EM PAREDES DRYWALL. AF_06/2017</t>
  </si>
  <si>
    <t>19</t>
  </si>
  <si>
    <t>COBERTURA (COBE)</t>
  </si>
  <si>
    <t>19.1</t>
  </si>
  <si>
    <t>EST-MET-035</t>
  </si>
  <si>
    <t>FORNECIMENTO, FABRICAÇÃO, TRANSPORTE E MONTAGEM DE ESTRUTURA METÁLICA PARA TELHADO SOBRE LAJE PARA TELHAS METÁLICAS, INCLUSIVE PINTURA PRIMER</t>
  </si>
  <si>
    <t>19.2</t>
  </si>
  <si>
    <t>94216</t>
  </si>
  <si>
    <t>TELHAMENTO COM TELHA METÁLICA TERMOACÚSTICA E = 30 MM, COM ATÉ 2 ÁGUAS, INCLUSO IÇAMENTO. AF_07/2019</t>
  </si>
  <si>
    <t>19.3</t>
  </si>
  <si>
    <t>94231</t>
  </si>
  <si>
    <t>RUFO EM CHAPA DE AÇO GALVANIZADO NÚMERO 24, CORTE DE 25 CM, INCLUSO TRANSPORTE VERTICAL. AF_07/2019</t>
  </si>
  <si>
    <t>20</t>
  </si>
  <si>
    <t>IMPERMEABILIZAÇÃO E PROTEÇÕES DIVERSAS (IMPE)</t>
  </si>
  <si>
    <t>20.1</t>
  </si>
  <si>
    <t>1969</t>
  </si>
  <si>
    <t>Impermeabilização de alicerce e viga baldrame com 1 demão tinta asfáltica tipo Neutrol da Vedacit ou similar, inclusive argamassa impermeabilização esp=2cm</t>
  </si>
  <si>
    <t>20.2</t>
  </si>
  <si>
    <t>97087</t>
  </si>
  <si>
    <t>CAMADA SEPARADORA PARA EXECUÇÃO DE RADIER, PISO DE CONCRETO OU LAJE SOBRE SOLO, EM LONA PLÁSTICA. AF_09/2021</t>
  </si>
  <si>
    <t>21</t>
  </si>
  <si>
    <t>ESQUADRIAS / FERRAGENS / VIDROS (ESQV)</t>
  </si>
  <si>
    <t>21.1</t>
  </si>
  <si>
    <t>PORTAS</t>
  </si>
  <si>
    <t>21.1.1</t>
  </si>
  <si>
    <t>90844</t>
  </si>
  <si>
    <t>KIT DE PORTA DE MADEIRA PARA PINTURA, SEMI-OCA (LEVE OU MÉDIA), PADRÃO MÉDIO, 90X210CM, ESPESSURA DE 3,5CM, ITENS INCLUSOS: DOBRADIÇAS, MONTAGEM E INSTALAÇÃO DO BATENTE, FECHADURA COM EXECUÇÃO DO FURO - FORNECIMENTO E INSTALAÇÃO. AF_08/2015 - P1</t>
  </si>
  <si>
    <t>21.1.2</t>
  </si>
  <si>
    <t>91341</t>
  </si>
  <si>
    <t>PORTA EM ALUMÍNIO DE ABRIR TIPO VENEZIANA COM GUARNIÇÃO, FIXAÇÃO COM PARAFUSOS - FORNECIMENTO E INSTALAÇÃO. AF_08/2015 - P2</t>
  </si>
  <si>
    <t>21.1.3</t>
  </si>
  <si>
    <t>140023</t>
  </si>
  <si>
    <t>FECHADURA PORTA ALUMINIO PADRAO SOCIAL-CROMADO BRILHANTE - P2</t>
  </si>
  <si>
    <t>21.1.4</t>
  </si>
  <si>
    <t>90825</t>
  </si>
  <si>
    <t>PORTA DE MADEIRA, MACIÇA (PESADA OU SUPERPESADA), 90X210CM, ESPESSURA DE 3,5CM, INCLUSO DOBRADIÇAS - FORNECIMENTO E INSTALAÇÃO. AF_12/2019 - P3</t>
  </si>
  <si>
    <t>21.1.5</t>
  </si>
  <si>
    <t>140316</t>
  </si>
  <si>
    <t>FECHADURA PORTA MADEIRA ENTRADA PADRAO LUXO - P3</t>
  </si>
  <si>
    <t>21.1.6</t>
  </si>
  <si>
    <t>28.20.650</t>
  </si>
  <si>
    <t>Puxador duplo em aço inoxidável, para porta de madeira, alumínio ou vidro, de 350 mm - P3</t>
  </si>
  <si>
    <t>21.1.7</t>
  </si>
  <si>
    <t>100702</t>
  </si>
  <si>
    <t>PORTA DE CORRER DE ALUMÍNIO, COM DUAS FOLHAS PARA VIDRO, INCLUSO VIDRO LISO INCOLOR, FECHADURA E PUXADOR, SEM ALIZAR. AF_12/2019 - P4</t>
  </si>
  <si>
    <t>21.1.8</t>
  </si>
  <si>
    <t>25.02.250</t>
  </si>
  <si>
    <t>Porta em alumínio anodizado de abrir, tipo veneziana, sob medida - bronze/preto - P5</t>
  </si>
  <si>
    <t>21.1.9</t>
  </si>
  <si>
    <t>FECHADURA PORTA ALUMINIO PADRAO SOCIAL-CROMADO BRILHANTE - P5</t>
  </si>
  <si>
    <t>21.1.10</t>
  </si>
  <si>
    <t>05.81.035</t>
  </si>
  <si>
    <t>FDE</t>
  </si>
  <si>
    <t>Porta de armario sob pia revest laminado fenol-melaminico - de correr - P6/P7/P8</t>
  </si>
  <si>
    <t>21.1.11</t>
  </si>
  <si>
    <t>100701</t>
  </si>
  <si>
    <t>PORTA DE FERRO, DE ABRIR, TIPO GRADE COM CHAPA, COM GUARNIÇÕES. AF_12/2019 - P9</t>
  </si>
  <si>
    <t>21.1.12</t>
  </si>
  <si>
    <t>23.13.064</t>
  </si>
  <si>
    <t>Porta lisa de madeira, interna, resistente a umidade "PIM RU", para acabamento em pintura, de correr ou deslizante, tipo acessível, padrão dimensional pesado, com sistema deslizante e ferragens, completo - 100 x 210 cm - P10</t>
  </si>
  <si>
    <t>21.2</t>
  </si>
  <si>
    <t>JANELAS</t>
  </si>
  <si>
    <t>21.2.1</t>
  </si>
  <si>
    <t>94572</t>
  </si>
  <si>
    <t>JANELA DE ALUMÍNIO DE CORRER COM 3 FOLHAS (2 VENEZIANAS E 1 PARA VIDRO), COM VIDROS, BATENTE E FERRAGENS. EXCLUSIVE ACABAMENTO, ALIZAR E CONTRAMARCO. FORNECIMENTO E INSTALAÇÃO. AF_12/2019 J1</t>
  </si>
  <si>
    <t>21.2.2</t>
  </si>
  <si>
    <t>94587</t>
  </si>
  <si>
    <t>CONTRAMARCO DE AÇO, FIXAÇÃO COM ARGAMASSA - FORNECIMENTO E INSTALAÇÃO. AF_12/2019 J1</t>
  </si>
  <si>
    <t>21.2.3</t>
  </si>
  <si>
    <t>25.01.520</t>
  </si>
  <si>
    <t>Caixilho em alumínio anodizado maxim-ar, sob medida - bronze/preto J2</t>
  </si>
  <si>
    <t>21.2.4</t>
  </si>
  <si>
    <t>102167</t>
  </si>
  <si>
    <t>INSTALAÇÃO DE VIDRO LISO FUME, E = 6 MM, EM ESQUADRIA DE ALUMÍNIO OU PVC, FIXADO COM BAGUETE. AF_01/2021_P J2</t>
  </si>
  <si>
    <t>21.2.5</t>
  </si>
  <si>
    <t>94569</t>
  </si>
  <si>
    <t>JANELA DE ALUMÍNIO TIPO MAXIM-AR, COM VIDROS, BATENTE E FERRAGENS. EXCLUSIVE ALIZAR, ACABAMENTO E CONTRAMARCO. FORNECIMENTO E INSTALAÇÃO. AF_12/2019 J3 E J6</t>
  </si>
  <si>
    <t>21.2.6</t>
  </si>
  <si>
    <t>94573</t>
  </si>
  <si>
    <t>JANELA DE ALUMÍNIO DE CORRER COM 4 FOLHAS PARA VIDROS, COM VIDROS, BATENTE, ACABAMENTO COM ACETATO OU BRILHANTE E FERRAGENS. EXCLUSIVE ALIZAR E CONTRAMARCO. FORNECIMENTO E INSTALAÇÃO. AF_12/2019 J4 E J5</t>
  </si>
  <si>
    <t>22</t>
  </si>
  <si>
    <t>REVESTIMENTOS E TRATAMENTO SUPERFICIAIS (REVE)</t>
  </si>
  <si>
    <t>22.1</t>
  </si>
  <si>
    <t>87873</t>
  </si>
  <si>
    <t>CHAPISCO APLICADO EM ALVENARIAS E ESTRUTURAS DE CONCRETO INTERNAS, COM ROLO PARA TEXTURA ACRÍLICA.  ARGAMASSA TRAÇO 1:4 E EMULSÃO POLIMÉRICA (ADESIVO) COM PREPARO MANUAL. AF_06/2014</t>
  </si>
  <si>
    <t>22.2</t>
  </si>
  <si>
    <t>87775</t>
  </si>
  <si>
    <t>EMBOÇO OU MASSA ÚNICA EM ARGAMASSA TRAÇO 1:2:8, PREPARO MECÂNICO COM BETONEIRA 400 L, APLICADA MANUALMENTE EM PANOS DE FACHADA COM PRESENÇA DE VÃOS, ESPESSURA DE 25 MM. AF_06/2014</t>
  </si>
  <si>
    <t>22.3</t>
  </si>
  <si>
    <t>87269</t>
  </si>
  <si>
    <t>REVESTIMENTO CERÂMICO PARA PAREDES INTERNAS COM PLACAS TIPO GRÊS OU SEMI-GRÊS DE DIMENSÕES 30X60 CM APLICADAS EM AMBIENTES DE ÁREA MAIOR QUE 5 M² NA ALTURA INTEIRA DAS PAREDES. AF_06/2014 (ADAPTADO)</t>
  </si>
  <si>
    <t>22.4</t>
  </si>
  <si>
    <t>96109</t>
  </si>
  <si>
    <t>FORRO EM PLACAS DE GESSO, PARA AMBIENTES RESIDENCIAIS. AF_05/2017_P</t>
  </si>
  <si>
    <t>22.5</t>
  </si>
  <si>
    <t>9082</t>
  </si>
  <si>
    <t>Tabica metálica 3x3cm para forro de gesso (fornecimento e montagem)</t>
  </si>
  <si>
    <t>m</t>
  </si>
  <si>
    <t>22.6</t>
  </si>
  <si>
    <t>87885</t>
  </si>
  <si>
    <t>CHAPISCO APLICADO NO TETO, COM ROLO PARA TEXTURA ACRÍLICA. ARGAMASSA INDUSTRIALIZADA COM PREPARO EM MISTURADOR 300 KG. AF_06/2014</t>
  </si>
  <si>
    <t>22.7</t>
  </si>
  <si>
    <t>120024</t>
  </si>
  <si>
    <t>REBOCO PRONTO PREFABRICADO 2,5mm APLICADO EM TETOS</t>
  </si>
  <si>
    <t>23</t>
  </si>
  <si>
    <t>PISOS / SOLEIRAS / RODAPÉS (PISO)</t>
  </si>
  <si>
    <t>23.1</t>
  </si>
  <si>
    <t>87759</t>
  </si>
  <si>
    <t>CONTRAPISO EM ARGAMASSA PRONTA, PREPARO MANUAL, APLICADO EM ÁREAS MOLHADAS SOBRE IMPERMEABILIZAÇÃO, ACABAMENTO NÃO REFORÇADO, ESPESSURA 3CM. AF_07/2021</t>
  </si>
  <si>
    <t>23.2</t>
  </si>
  <si>
    <t>87644</t>
  </si>
  <si>
    <t>CONTRAPISO EM ARGAMASSA PRONTA, PREPARO MANUAL, APLICADO EM ÁREAS SECAS SOBRE LAJE, ADERIDO, ACABAMENTO NÃO REFORÇADO, ESPESSURA 4CM. AF_07/2021</t>
  </si>
  <si>
    <t>23.3</t>
  </si>
  <si>
    <t>98680</t>
  </si>
  <si>
    <t>PISO CIMENTADO, TRAÇO 1:3 (CIMENTO E AREIA), ACABAMENTO LISO, ESPESSURA 3,0 CM, PREPARO MECÂNICO DA ARGAMASSA. AF_09/2020</t>
  </si>
  <si>
    <t>23.4</t>
  </si>
  <si>
    <t>92394</t>
  </si>
  <si>
    <t>EXECUÇÃO DE PAVIMENTO EM PISO INTERTRAVADO, COM BLOCO SEXTAVADO DE 25 X 25 CM, ESPESSURA 8 CM. AF_12/2015</t>
  </si>
  <si>
    <t>23.5</t>
  </si>
  <si>
    <t>170436</t>
  </si>
  <si>
    <t>PORCELANATO RETIFICADO 90X90CM DETROIT AL HARD PORTINARI</t>
  </si>
  <si>
    <t>23.6</t>
  </si>
  <si>
    <t>Adapt SBC (130309)</t>
  </si>
  <si>
    <t>RODAPÉ 10X90CM PORCELANATO RETIFICADO</t>
  </si>
  <si>
    <t>23.7</t>
  </si>
  <si>
    <t>130115</t>
  </si>
  <si>
    <t>SOLEIRA EM GRANITO SAO GABRIEL 30CM (ADAPTADO)</t>
  </si>
  <si>
    <t>23.8</t>
  </si>
  <si>
    <t>130317</t>
  </si>
  <si>
    <t>PEITORIL EM GRANITO SAO GABRIEL 30CM (ADAPTADO)</t>
  </si>
  <si>
    <t>23.9</t>
  </si>
  <si>
    <t>171085</t>
  </si>
  <si>
    <t>DECK EXTERNO COM BARROTEAMENTO EM MADEIRA DE LEI</t>
  </si>
  <si>
    <t>24</t>
  </si>
  <si>
    <t>PINTURAS (PINT)</t>
  </si>
  <si>
    <t>24.1</t>
  </si>
  <si>
    <t>Parede</t>
  </si>
  <si>
    <t>24.1.1</t>
  </si>
  <si>
    <t>PIN-EMA-005</t>
  </si>
  <si>
    <t>EMASSAMENTO DE PAREDES COM 1 DEMÃO DE MASSA ACRÍLICA</t>
  </si>
  <si>
    <t>24.1.2</t>
  </si>
  <si>
    <t>PIN-SEL-005</t>
  </si>
  <si>
    <t>PREPARAÇÃO PARA PINTURA EM PAREDES, PVA/ACRÍLICA COM FUNDO SELADOR</t>
  </si>
  <si>
    <t>24.1.3</t>
  </si>
  <si>
    <t>88489</t>
  </si>
  <si>
    <t>APLICAÇÃO MANUAL DE PINTURA TINTA ACRILICA ACETINADA RENDE MUITO SUVINIL EM PAREDES, DUAS DEMÃOS. AF_06/2014 (ADAPTADO)</t>
  </si>
  <si>
    <t>24.2</t>
  </si>
  <si>
    <t>Teto</t>
  </si>
  <si>
    <t>24.2.1</t>
  </si>
  <si>
    <t>PIN-EMA-007</t>
  </si>
  <si>
    <t>EMASSAMENTO DE TETOS COM 1 DEMÃO DE MASSA ACRÍLICA</t>
  </si>
  <si>
    <t>24.2.2</t>
  </si>
  <si>
    <t>PIN-SEL-010</t>
  </si>
  <si>
    <t>PREPARAÇÃO PARA PINTURA EM TETOS, PVA/ACRÍLICA COM FUNDO SELADOR</t>
  </si>
  <si>
    <t>24.2.3</t>
  </si>
  <si>
    <t>88488</t>
  </si>
  <si>
    <t>APLICAÇÃO MANUAL DE PINTURA TINTA ACRILICA ACETINADA RENDE MUITO SUVINIL EM TETO, DUAS DEMÃOS. AF_06/2014 (ADAPTADO)</t>
  </si>
  <si>
    <t>24.3</t>
  </si>
  <si>
    <t>Esquadrias</t>
  </si>
  <si>
    <t>24.3.1</t>
  </si>
  <si>
    <t>100722</t>
  </si>
  <si>
    <t>PINTURA COM TINTA ALQUÍDICA DE FUNDO (TIPO ZARCÃO) APLICADA A ROLO OU PINCEL SOBRE SUPERFÍCIES METÁLICAS (EXCETO PERFIL) EXECUTADO EM OBRA (POR DEMÃO). AF_01/2020</t>
  </si>
  <si>
    <t>24.3.2</t>
  </si>
  <si>
    <t>73924/003</t>
  </si>
  <si>
    <t>PINTURA ESMALTE FOSCO, DUAS DEMAOS, SOBRE SUPERFICIE METALICA</t>
  </si>
  <si>
    <t>24.3.3</t>
  </si>
  <si>
    <t>102223</t>
  </si>
  <si>
    <t>PINTURA VERNIZ (INCOLOR) ALQUÍDICO EM MADEIRA, USO INTERNO E EXTERNO, 3 DEMÃOS. AF_01/2021</t>
  </si>
  <si>
    <t>25</t>
  </si>
  <si>
    <t>FORNECIMENTO DE MATERIAIS E EQUIPAMENTOS (PAVIMENTAÇÃO) (FOMA)</t>
  </si>
  <si>
    <t>26</t>
  </si>
  <si>
    <t>PAVIMENTAÇÃO (PAVI)</t>
  </si>
  <si>
    <t>27</t>
  </si>
  <si>
    <t>URBANIZAÇÃO (URBA)</t>
  </si>
  <si>
    <t>27.1</t>
  </si>
  <si>
    <t>98504</t>
  </si>
  <si>
    <t>PLANTIO DE GRAMA EM PLACAS. AF_05/2018</t>
  </si>
  <si>
    <t>27.2</t>
  </si>
  <si>
    <t>102498</t>
  </si>
  <si>
    <t>PINTURA DE MEIO-FIO COM TINTA BRANCA A BASE DE CAL (CAIAÇÃO). AF_05/2021</t>
  </si>
  <si>
    <t>Totais -&gt;</t>
  </si>
  <si>
    <t>B.D.I.</t>
  </si>
  <si>
    <t>Total sem BDI</t>
  </si>
  <si>
    <t>Total do BDI</t>
  </si>
  <si>
    <t>Encargos Sociais</t>
  </si>
  <si>
    <t>Total Geral</t>
  </si>
  <si>
    <t>Desonerado:  0,00%</t>
  </si>
  <si>
    <t>* Foi considerada a composição da planilha de custos e formação de preços DESONERADA, por ser mais vantajosa em comparação a planilha NÃO-DESONERADA.</t>
  </si>
  <si>
    <t>* Os quantitativos, especificações de materias e serviços considerados no orçamento foram baseados nos projetos e tabelas de quantitativos geradas pelos Projetistas (Arquitetônico, Estrutural, Instalações Elétrica, Instalação Hidrossanitária e Drenagem), que se encontram no arquivo MEMÓRIA DE CÁLCULO em anexo.</t>
  </si>
  <si>
    <t>*Nas composições de serviços que NÃO são da SINAPI, a mão de obra foi substituída pela mão de obra da SINAPI.</t>
  </si>
  <si>
    <t>* O orçamento foi gerado pelo software ORÇAFASCIO, com utilização dos bancos de dados mais atualizados da plataforma. Após análise e parecer da Diretoria de Obras Militares (DOM) o orçamento deverá se necessário ser ajustado e atualizado.</t>
  </si>
  <si>
    <t>* Foi observada as orientações do APÊNDICE AO ANEXO C (INSTRUÇÕES PARA PREENCHIMENTO DA FICHA DE COMPOSIÇÃO DE CUSTO UNITÁRIO DE SERVIÇO) onde o valor máximo admitido do BDI deve ser de 26,5%. O BDI da planilha atual é de 27,35%, porém deverá ser abatido o CPRB 4,50% para comparação ao valor máximo estipulado no APÊNDICE C. Assim o valor do BDI será de 22,87% (27,35 - 4,50 = 22,85%) que é menor que o valor máximo de 26,50%.</t>
  </si>
  <si>
    <t>* Foi seguido no orçamento as composições dos seviços e dos materiais indicados pelos Projetistas.</t>
  </si>
  <si>
    <t>Belo Horizonte - MG,  26 de maio de 2022.</t>
  </si>
  <si>
    <t>__________________________________________________</t>
  </si>
  <si>
    <t>______________________________________________</t>
  </si>
  <si>
    <r>
      <rPr>
        <b/>
        <sz val="10"/>
        <color rgb="FF000000"/>
        <rFont val="Arial"/>
        <charset val="134"/>
      </rPr>
      <t>LUCIANA</t>
    </r>
    <r>
      <rPr>
        <sz val="10"/>
        <color rgb="FF000000"/>
        <rFont val="Arial"/>
        <charset val="134"/>
      </rPr>
      <t xml:space="preserve"> MENDES FEREIRA</t>
    </r>
    <r>
      <rPr>
        <b/>
        <sz val="10"/>
        <color rgb="FF000000"/>
        <rFont val="Arial"/>
        <charset val="134"/>
      </rPr>
      <t xml:space="preserve"> – 1º Ten</t>
    </r>
  </si>
  <si>
    <r>
      <rPr>
        <sz val="10"/>
        <color rgb="FF000000"/>
        <rFont val="Arial"/>
        <charset val="134"/>
      </rPr>
      <t xml:space="preserve">RICARDO DIAS </t>
    </r>
    <r>
      <rPr>
        <b/>
        <sz val="12"/>
        <color theme="1"/>
        <rFont val="Times New Roman"/>
        <charset val="134"/>
      </rPr>
      <t>CAMPOS</t>
    </r>
    <r>
      <rPr>
        <sz val="12"/>
        <color theme="1"/>
        <rFont val="Times New Roman"/>
        <charset val="134"/>
      </rPr>
      <t xml:space="preserve"> FILHO – </t>
    </r>
    <r>
      <rPr>
        <b/>
        <sz val="12"/>
        <color theme="1"/>
        <rFont val="Times New Roman"/>
        <charset val="134"/>
      </rPr>
      <t>2º Ten</t>
    </r>
  </si>
  <si>
    <t>Arquiteta – CAU/RJ A50902-7</t>
  </si>
  <si>
    <t>Engenheiro Civil - CREA MG 167577/D</t>
  </si>
  <si>
    <t>Adjunta ao Serviço Regional de Obras da 4ª RM</t>
  </si>
</sst>
</file>

<file path=xl/styles.xml><?xml version="1.0" encoding="utf-8"?>
<styleSheet xmlns="http://schemas.openxmlformats.org/spreadsheetml/2006/main">
  <fonts count="15">
    <font>
      <sz val="11"/>
      <name val="Arial"/>
      <charset val="134"/>
    </font>
    <font>
      <b/>
      <sz val="14"/>
      <name val="Arial"/>
      <charset val="134"/>
    </font>
    <font>
      <b/>
      <sz val="11"/>
      <name val="Arial"/>
      <charset val="134"/>
    </font>
    <font>
      <sz val="10"/>
      <name val="Arial"/>
      <charset val="134"/>
    </font>
    <font>
      <b/>
      <sz val="10"/>
      <name val="Arial"/>
      <charset val="134"/>
    </font>
    <font>
      <b/>
      <sz val="10"/>
      <color rgb="FF000000"/>
      <name val="Arial"/>
      <charset val="134"/>
    </font>
    <font>
      <sz val="10"/>
      <color rgb="FF000000"/>
      <name val="Arial"/>
      <charset val="134"/>
    </font>
    <font>
      <b/>
      <i/>
      <sz val="11"/>
      <name val="Arial"/>
      <charset val="134"/>
    </font>
    <font>
      <sz val="10"/>
      <color theme="1"/>
      <name val="Arial"/>
      <charset val="134"/>
    </font>
    <font>
      <sz val="11"/>
      <color theme="1"/>
      <name val="Arial"/>
      <charset val="134"/>
    </font>
    <font>
      <sz val="10"/>
      <color theme="1"/>
      <name val="Calibri"/>
      <charset val="134"/>
      <scheme val="minor"/>
    </font>
    <font>
      <sz val="11"/>
      <color theme="1"/>
      <name val="Calibri"/>
      <charset val="134"/>
      <scheme val="minor"/>
    </font>
    <font>
      <sz val="11"/>
      <color rgb="FFFF0000"/>
      <name val="Arial"/>
      <charset val="134"/>
    </font>
    <font>
      <b/>
      <sz val="12"/>
      <color theme="1"/>
      <name val="Times New Roman"/>
      <charset val="134"/>
    </font>
    <font>
      <sz val="12"/>
      <color theme="1"/>
      <name val="Times New Roman"/>
      <charset val="134"/>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FF"/>
        <bgColor indexed="64"/>
      </patternFill>
    </fill>
    <fill>
      <patternFill patternType="solid">
        <fgColor rgb="FFD8ECF6"/>
        <bgColor indexed="64"/>
      </patternFill>
    </fill>
    <fill>
      <patternFill patternType="solid">
        <fgColor rgb="FFDFF0D8"/>
        <bgColor indexed="64"/>
      </patternFill>
    </fill>
    <fill>
      <patternFill patternType="solid">
        <fgColor theme="0" tint="-0.14990691854609822"/>
        <bgColor indexed="64"/>
      </patternFill>
    </fill>
  </fills>
  <borders count="1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rgb="FFCCCCCC"/>
      </left>
      <right style="thin">
        <color rgb="FFCCCCCC"/>
      </right>
      <top style="thin">
        <color rgb="FFCCCCCC"/>
      </top>
      <bottom style="thin">
        <color rgb="FFCCCCCC"/>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9" fontId="10" fillId="0" borderId="0" applyFont="0" applyFill="0" applyBorder="0" applyAlignment="0" applyProtection="0">
      <alignment vertical="center"/>
    </xf>
    <xf numFmtId="0" fontId="11" fillId="0" borderId="0"/>
  </cellStyleXfs>
  <cellXfs count="77">
    <xf numFmtId="0" fontId="0" fillId="0" borderId="0" xfId="0"/>
    <xf numFmtId="0" fontId="0" fillId="0" borderId="0" xfId="0" applyFont="1" applyFill="1" applyAlignment="1"/>
    <xf numFmtId="0" fontId="2" fillId="0" borderId="0" xfId="0" applyFont="1" applyFill="1" applyBorder="1" applyAlignment="1">
      <alignment horizontal="center" vertical="center"/>
    </xf>
    <xf numFmtId="0" fontId="2" fillId="0" borderId="1" xfId="0" applyFont="1" applyFill="1" applyBorder="1" applyAlignment="1">
      <alignment vertical="center"/>
    </xf>
    <xf numFmtId="0" fontId="2" fillId="4" borderId="4" xfId="0" applyFont="1" applyFill="1" applyBorder="1" applyAlignment="1">
      <alignment horizontal="left" vertical="center" wrapText="1"/>
    </xf>
    <xf numFmtId="0" fontId="4" fillId="4" borderId="4" xfId="0" applyFont="1" applyFill="1" applyBorder="1" applyAlignment="1">
      <alignment horizontal="left" vertical="center" wrapText="1"/>
    </xf>
    <xf numFmtId="0" fontId="0" fillId="0" borderId="5" xfId="0" applyFont="1" applyFill="1" applyBorder="1" applyAlignment="1"/>
    <xf numFmtId="0" fontId="4" fillId="4" borderId="0" xfId="0" applyFont="1" applyFill="1" applyBorder="1" applyAlignment="1">
      <alignment horizontal="left" vertical="top" wrapText="1"/>
    </xf>
    <xf numFmtId="0" fontId="4" fillId="4" borderId="0" xfId="0" applyFont="1" applyFill="1" applyBorder="1" applyAlignment="1">
      <alignment vertical="top" wrapText="1"/>
    </xf>
    <xf numFmtId="0" fontId="0" fillId="0" borderId="0" xfId="0" applyFont="1" applyFill="1" applyBorder="1" applyAlignment="1"/>
    <xf numFmtId="10" fontId="4" fillId="4" borderId="0" xfId="1" applyNumberFormat="1" applyFont="1" applyFill="1" applyBorder="1" applyAlignment="1">
      <alignment horizontal="left" vertical="top" wrapText="1"/>
    </xf>
    <xf numFmtId="0" fontId="2" fillId="4" borderId="6" xfId="0" applyFont="1" applyFill="1" applyBorder="1" applyAlignment="1">
      <alignment horizontal="right" vertical="top" wrapText="1"/>
    </xf>
    <xf numFmtId="0" fontId="5" fillId="5" borderId="6" xfId="0" applyFont="1" applyFill="1" applyBorder="1" applyAlignment="1">
      <alignment horizontal="left" vertical="top" wrapText="1"/>
    </xf>
    <xf numFmtId="0" fontId="5" fillId="5" borderId="6" xfId="0" applyFont="1" applyFill="1" applyBorder="1" applyAlignment="1">
      <alignment horizontal="right" vertical="top" wrapText="1"/>
    </xf>
    <xf numFmtId="0" fontId="6" fillId="6" borderId="6" xfId="0" applyFont="1" applyFill="1" applyBorder="1" applyAlignment="1">
      <alignment horizontal="left" vertical="top" wrapText="1"/>
    </xf>
    <xf numFmtId="0" fontId="6" fillId="6" borderId="6" xfId="0" applyFont="1" applyFill="1" applyBorder="1" applyAlignment="1">
      <alignment horizontal="right" vertical="top" wrapText="1"/>
    </xf>
    <xf numFmtId="0" fontId="6" fillId="6" borderId="6" xfId="0" applyFont="1" applyFill="1" applyBorder="1" applyAlignment="1">
      <alignment horizontal="center" vertical="top" wrapText="1"/>
    </xf>
    <xf numFmtId="4" fontId="6" fillId="6" borderId="6" xfId="0" applyNumberFormat="1" applyFont="1" applyFill="1" applyBorder="1" applyAlignment="1">
      <alignment horizontal="right" vertical="top" wrapText="1"/>
    </xf>
    <xf numFmtId="0" fontId="4" fillId="4" borderId="7" xfId="0" applyFont="1" applyFill="1" applyBorder="1" applyAlignment="1">
      <alignment horizontal="left" vertical="top" wrapText="1"/>
    </xf>
    <xf numFmtId="4" fontId="5" fillId="5" borderId="6" xfId="0" applyNumberFormat="1" applyFont="1" applyFill="1" applyBorder="1" applyAlignment="1">
      <alignment horizontal="right" vertical="top" wrapText="1"/>
    </xf>
    <xf numFmtId="0" fontId="4" fillId="4" borderId="0" xfId="0" applyFont="1" applyFill="1" applyBorder="1" applyAlignment="1">
      <alignment horizontal="right" vertical="top" wrapText="1"/>
    </xf>
    <xf numFmtId="0" fontId="4" fillId="4" borderId="0" xfId="0" applyFont="1" applyFill="1" applyAlignment="1">
      <alignment horizontal="right" vertical="top" wrapText="1"/>
    </xf>
    <xf numFmtId="0" fontId="2" fillId="7" borderId="0" xfId="0" applyFont="1" applyFill="1" applyBorder="1" applyAlignment="1">
      <alignment horizontal="left" vertical="center" wrapText="1"/>
    </xf>
    <xf numFmtId="0" fontId="2" fillId="4" borderId="0" xfId="0" applyFont="1" applyFill="1" applyBorder="1" applyAlignment="1">
      <alignment vertical="top" wrapText="1"/>
    </xf>
    <xf numFmtId="0" fontId="3" fillId="4" borderId="0" xfId="0" applyFont="1" applyFill="1" applyAlignment="1">
      <alignment horizontal="center" vertical="top" wrapText="1"/>
    </xf>
    <xf numFmtId="10" fontId="4" fillId="7" borderId="0" xfId="1" applyNumberFormat="1" applyFont="1" applyFill="1" applyBorder="1" applyAlignment="1">
      <alignment horizontal="left" vertical="center" wrapText="1"/>
    </xf>
    <xf numFmtId="10" fontId="4" fillId="4" borderId="0" xfId="1" applyNumberFormat="1" applyFont="1" applyFill="1" applyBorder="1" applyAlignment="1">
      <alignment vertical="top" wrapText="1"/>
    </xf>
    <xf numFmtId="0" fontId="3" fillId="4" borderId="0" xfId="0" applyFont="1" applyFill="1" applyAlignment="1">
      <alignment horizontal="left" vertical="top" wrapText="1"/>
    </xf>
    <xf numFmtId="0" fontId="3" fillId="0" borderId="0" xfId="2" applyFont="1" applyFill="1" applyAlignment="1">
      <alignment horizontal="left" vertical="center"/>
    </xf>
    <xf numFmtId="0" fontId="4" fillId="4" borderId="8" xfId="0" applyFont="1" applyFill="1" applyBorder="1" applyAlignment="1">
      <alignment horizontal="right" vertical="top" wrapText="1"/>
    </xf>
    <xf numFmtId="4" fontId="4" fillId="4" borderId="8" xfId="0" applyNumberFormat="1" applyFont="1" applyFill="1" applyBorder="1" applyAlignment="1">
      <alignment horizontal="right" vertical="top" wrapText="1"/>
    </xf>
    <xf numFmtId="10" fontId="4" fillId="4" borderId="3" xfId="1" applyNumberFormat="1" applyFont="1" applyFill="1" applyBorder="1" applyAlignment="1">
      <alignment vertical="center" wrapText="1"/>
    </xf>
    <xf numFmtId="0" fontId="9" fillId="0" borderId="0" xfId="2" applyFont="1" applyAlignment="1">
      <alignment horizontal="center" vertical="center"/>
    </xf>
    <xf numFmtId="0" fontId="8" fillId="0" borderId="0" xfId="2" applyFont="1" applyAlignment="1">
      <alignment horizontal="center" vertical="center"/>
    </xf>
    <xf numFmtId="0" fontId="2" fillId="4" borderId="6" xfId="0" applyFont="1" applyFill="1" applyBorder="1" applyAlignment="1">
      <alignment horizontal="left" vertical="top" wrapText="1"/>
    </xf>
    <xf numFmtId="0" fontId="2" fillId="4" borderId="6" xfId="0" applyFont="1" applyFill="1" applyBorder="1" applyAlignment="1">
      <alignment horizontal="right" vertical="top" wrapText="1"/>
    </xf>
    <xf numFmtId="0" fontId="2" fillId="4" borderId="6" xfId="0" applyFont="1" applyFill="1" applyBorder="1" applyAlignment="1">
      <alignment horizontal="center" vertical="top" wrapText="1"/>
    </xf>
    <xf numFmtId="0" fontId="5" fillId="0" borderId="0" xfId="2" applyFont="1" applyAlignment="1">
      <alignment horizontal="center" vertical="center"/>
    </xf>
    <xf numFmtId="0" fontId="8" fillId="0" borderId="0" xfId="2" applyFont="1" applyFill="1" applyAlignment="1">
      <alignment horizontal="center" vertical="center"/>
    </xf>
    <xf numFmtId="0" fontId="7" fillId="0" borderId="0" xfId="0" applyFont="1" applyFill="1" applyAlignment="1">
      <alignment horizontal="left" vertical="justify"/>
    </xf>
    <xf numFmtId="0" fontId="3" fillId="0" borderId="0" xfId="2" applyFont="1" applyFill="1" applyAlignment="1">
      <alignment horizontal="left" vertical="center"/>
    </xf>
    <xf numFmtId="0" fontId="8" fillId="0" borderId="0" xfId="2" applyFont="1" applyAlignment="1">
      <alignment horizontal="center"/>
    </xf>
    <xf numFmtId="0" fontId="2" fillId="4" borderId="0" xfId="0" applyFont="1" applyFill="1" applyBorder="1" applyAlignment="1">
      <alignment horizontal="left" vertical="top" wrapText="1"/>
    </xf>
    <xf numFmtId="0" fontId="4" fillId="4" borderId="9"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4" fillId="4" borderId="11" xfId="0" applyFont="1" applyFill="1" applyBorder="1" applyAlignment="1">
      <alignment horizontal="left" vertical="center" wrapText="1"/>
    </xf>
    <xf numFmtId="4" fontId="4" fillId="4" borderId="4" xfId="0" applyNumberFormat="1" applyFont="1" applyFill="1" applyBorder="1" applyAlignment="1">
      <alignment horizontal="right"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2" fillId="4" borderId="0" xfId="0" applyFont="1" applyFill="1" applyBorder="1" applyAlignment="1">
      <alignment horizontal="left"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2" fillId="3" borderId="1" xfId="0" applyFont="1" applyFill="1" applyBorder="1" applyAlignment="1">
      <alignment horizontal="left" vertical="center"/>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xf numFmtId="0" fontId="2" fillId="3" borderId="1"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0" fillId="0" borderId="2" xfId="0" applyFont="1" applyFill="1" applyBorder="1" applyAlignment="1">
      <alignment horizontal="left" vertical="center"/>
    </xf>
    <xf numFmtId="0" fontId="0" fillId="0" borderId="3" xfId="0" applyFont="1" applyFill="1" applyBorder="1" applyAlignment="1">
      <alignment horizontal="left" vertical="center"/>
    </xf>
    <xf numFmtId="14" fontId="3" fillId="4" borderId="1" xfId="0" applyNumberFormat="1"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1" fillId="0" borderId="0"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cellXfs>
  <cellStyles count="3">
    <cellStyle name="Normal" xfId="0" builtinId="0"/>
    <cellStyle name="Normal 4" xfId="2"/>
    <cellStyle name="Porcentagem"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355"/>
  <sheetViews>
    <sheetView tabSelected="1" showOutlineSymbols="0" showWhiteSpace="0" view="pageBreakPreview" topLeftCell="A266" zoomScaleSheetLayoutView="100" workbookViewId="0">
      <selection activeCell="A341" sqref="A341:M341"/>
    </sheetView>
  </sheetViews>
  <sheetFormatPr defaultColWidth="9" defaultRowHeight="14.25"/>
  <cols>
    <col min="1" max="3" width="10" customWidth="1"/>
    <col min="4" max="4" width="60" customWidth="1"/>
    <col min="5" max="5" width="5" customWidth="1"/>
    <col min="6" max="14" width="10" customWidth="1"/>
  </cols>
  <sheetData>
    <row r="1" spans="1:13" s="1" customFormat="1" ht="18">
      <c r="A1" s="70" t="s">
        <v>0</v>
      </c>
      <c r="B1" s="70"/>
      <c r="C1" s="70"/>
      <c r="D1" s="70"/>
      <c r="E1" s="70"/>
      <c r="F1" s="70"/>
      <c r="G1" s="70"/>
      <c r="H1" s="70"/>
      <c r="I1" s="70"/>
      <c r="J1" s="70"/>
      <c r="K1" s="70"/>
      <c r="L1" s="70"/>
      <c r="M1" s="70"/>
    </row>
    <row r="2" spans="1:13" s="1" customFormat="1" ht="18">
      <c r="A2" s="70" t="s">
        <v>1</v>
      </c>
      <c r="B2" s="70"/>
      <c r="C2" s="70"/>
      <c r="D2" s="70"/>
      <c r="E2" s="70"/>
      <c r="F2" s="70"/>
      <c r="G2" s="70"/>
      <c r="H2" s="70"/>
      <c r="I2" s="70"/>
      <c r="J2" s="70"/>
      <c r="K2" s="70"/>
      <c r="L2" s="70"/>
      <c r="M2" s="70"/>
    </row>
    <row r="3" spans="1:13" s="1" customFormat="1" ht="15">
      <c r="A3" s="2"/>
      <c r="B3" s="2"/>
      <c r="C3" s="2"/>
      <c r="D3" s="2"/>
      <c r="E3" s="2"/>
      <c r="F3" s="2"/>
      <c r="G3" s="2"/>
      <c r="H3" s="2"/>
      <c r="I3" s="2"/>
      <c r="J3" s="2"/>
      <c r="K3" s="2"/>
      <c r="L3" s="2"/>
      <c r="M3" s="2"/>
    </row>
    <row r="4" spans="1:13" s="1" customFormat="1" ht="15">
      <c r="A4" s="3" t="s">
        <v>2</v>
      </c>
      <c r="B4" s="62" t="s">
        <v>3</v>
      </c>
      <c r="C4" s="62"/>
      <c r="D4" s="62"/>
      <c r="E4" s="62"/>
      <c r="F4" s="62"/>
      <c r="G4" s="62"/>
      <c r="H4" s="62"/>
      <c r="I4" s="62"/>
      <c r="J4" s="62"/>
      <c r="K4" s="62"/>
      <c r="L4" s="62"/>
      <c r="M4" s="63"/>
    </row>
    <row r="5" spans="1:13" s="1" customFormat="1" ht="15">
      <c r="A5" s="71" t="s">
        <v>4</v>
      </c>
      <c r="B5" s="72"/>
      <c r="C5" s="72"/>
      <c r="D5" s="73"/>
      <c r="E5" s="74" t="s">
        <v>5</v>
      </c>
      <c r="F5" s="75"/>
      <c r="G5" s="75"/>
      <c r="H5" s="75"/>
      <c r="I5" s="75"/>
      <c r="J5" s="75"/>
      <c r="K5" s="75"/>
      <c r="L5" s="75"/>
      <c r="M5" s="76"/>
    </row>
    <row r="6" spans="1:13" s="1" customFormat="1" ht="15">
      <c r="A6" s="53" t="s">
        <v>6</v>
      </c>
      <c r="B6" s="54"/>
      <c r="C6" s="54"/>
      <c r="D6" s="55"/>
      <c r="E6" s="59" t="s">
        <v>7</v>
      </c>
      <c r="F6" s="60"/>
      <c r="G6" s="60"/>
      <c r="H6" s="60"/>
      <c r="I6" s="60"/>
      <c r="J6" s="60"/>
      <c r="K6" s="60"/>
      <c r="L6" s="60"/>
      <c r="M6" s="61"/>
    </row>
    <row r="7" spans="1:13" s="1" customFormat="1" ht="30">
      <c r="A7" s="3" t="s">
        <v>8</v>
      </c>
      <c r="B7" s="62" t="s">
        <v>9</v>
      </c>
      <c r="C7" s="62"/>
      <c r="D7" s="63"/>
      <c r="E7" s="4" t="s">
        <v>10</v>
      </c>
      <c r="F7" s="64">
        <v>44550</v>
      </c>
      <c r="G7" s="65"/>
      <c r="H7" s="65"/>
      <c r="I7" s="65"/>
      <c r="J7" s="65"/>
      <c r="K7" s="65"/>
      <c r="L7" s="65"/>
      <c r="M7" s="66"/>
    </row>
    <row r="8" spans="1:13" s="1" customFormat="1" ht="15">
      <c r="A8" s="67" t="s">
        <v>11</v>
      </c>
      <c r="B8" s="68"/>
      <c r="C8" s="68"/>
      <c r="D8" s="68"/>
      <c r="E8" s="68"/>
      <c r="F8" s="68"/>
      <c r="G8" s="68"/>
      <c r="H8" s="68"/>
      <c r="I8" s="68"/>
      <c r="J8" s="68"/>
      <c r="K8" s="68"/>
      <c r="L8" s="68"/>
      <c r="M8" s="69"/>
    </row>
    <row r="9" spans="1:13" s="1" customFormat="1" ht="15">
      <c r="A9" s="53" t="s">
        <v>12</v>
      </c>
      <c r="B9" s="54"/>
      <c r="C9" s="55"/>
      <c r="D9" s="5" t="s">
        <v>13</v>
      </c>
      <c r="E9" s="56" t="s">
        <v>14</v>
      </c>
      <c r="F9" s="57"/>
      <c r="G9" s="57"/>
      <c r="H9" s="57"/>
      <c r="I9" s="57"/>
      <c r="J9" s="58"/>
      <c r="K9" s="56" t="s">
        <v>15</v>
      </c>
      <c r="L9" s="57"/>
      <c r="M9" s="58"/>
    </row>
    <row r="10" spans="1:13" s="1" customFormat="1">
      <c r="A10" s="6"/>
      <c r="B10" s="7"/>
      <c r="C10" s="7"/>
      <c r="D10" s="8"/>
      <c r="E10" s="8"/>
      <c r="F10" s="8"/>
      <c r="G10" s="9"/>
      <c r="H10" s="10"/>
      <c r="I10" s="10"/>
      <c r="J10" s="10"/>
      <c r="K10" s="7"/>
      <c r="L10" s="7"/>
      <c r="M10" s="18"/>
    </row>
    <row r="11" spans="1:13" ht="15" customHeight="1">
      <c r="A11" s="34" t="s">
        <v>16</v>
      </c>
      <c r="B11" s="35" t="s">
        <v>17</v>
      </c>
      <c r="C11" s="34" t="s">
        <v>18</v>
      </c>
      <c r="D11" s="34" t="s">
        <v>19</v>
      </c>
      <c r="E11" s="36" t="s">
        <v>20</v>
      </c>
      <c r="F11" s="35" t="s">
        <v>21</v>
      </c>
      <c r="G11" s="35" t="s">
        <v>22</v>
      </c>
      <c r="H11" s="36" t="s">
        <v>23</v>
      </c>
      <c r="I11" s="34"/>
      <c r="J11" s="34"/>
      <c r="K11" s="36" t="s">
        <v>24</v>
      </c>
      <c r="L11" s="34"/>
      <c r="M11" s="34"/>
    </row>
    <row r="12" spans="1:13" ht="15" customHeight="1">
      <c r="A12" s="35"/>
      <c r="B12" s="35"/>
      <c r="C12" s="35"/>
      <c r="D12" s="35"/>
      <c r="E12" s="35"/>
      <c r="F12" s="35"/>
      <c r="G12" s="35"/>
      <c r="H12" s="11" t="s">
        <v>25</v>
      </c>
      <c r="I12" s="11" t="s">
        <v>26</v>
      </c>
      <c r="J12" s="11" t="s">
        <v>24</v>
      </c>
      <c r="K12" s="11" t="s">
        <v>25</v>
      </c>
      <c r="L12" s="11" t="s">
        <v>26</v>
      </c>
      <c r="M12" s="11" t="s">
        <v>24</v>
      </c>
    </row>
    <row r="13" spans="1:13" ht="24" customHeight="1">
      <c r="A13" s="12" t="s">
        <v>27</v>
      </c>
      <c r="B13" s="12"/>
      <c r="C13" s="12"/>
      <c r="D13" s="12" t="s">
        <v>28</v>
      </c>
      <c r="E13" s="12"/>
      <c r="F13" s="13"/>
      <c r="G13" s="12"/>
      <c r="H13" s="12"/>
      <c r="I13" s="12"/>
      <c r="J13" s="12"/>
      <c r="K13" s="12"/>
      <c r="L13" s="12"/>
      <c r="M13" s="19">
        <v>5705.94</v>
      </c>
    </row>
    <row r="14" spans="1:13" ht="24" customHeight="1">
      <c r="A14" s="12" t="s">
        <v>29</v>
      </c>
      <c r="B14" s="12"/>
      <c r="C14" s="12"/>
      <c r="D14" s="12" t="s">
        <v>30</v>
      </c>
      <c r="E14" s="12"/>
      <c r="F14" s="13"/>
      <c r="G14" s="12"/>
      <c r="H14" s="12"/>
      <c r="I14" s="12"/>
      <c r="J14" s="12"/>
      <c r="K14" s="12"/>
      <c r="L14" s="12"/>
      <c r="M14" s="19">
        <v>1200</v>
      </c>
    </row>
    <row r="15" spans="1:13" ht="24" customHeight="1">
      <c r="A15" s="14" t="s">
        <v>31</v>
      </c>
      <c r="B15" s="15" t="s">
        <v>32</v>
      </c>
      <c r="C15" s="14" t="s">
        <v>33</v>
      </c>
      <c r="D15" s="14" t="s">
        <v>34</v>
      </c>
      <c r="E15" s="16" t="s">
        <v>35</v>
      </c>
      <c r="F15" s="15">
        <v>1</v>
      </c>
      <c r="G15" s="17">
        <v>1200</v>
      </c>
      <c r="H15" s="17">
        <v>0</v>
      </c>
      <c r="I15" s="17">
        <v>1200</v>
      </c>
      <c r="J15" s="17">
        <f>TRUNC(G15*(1+0/100),2)</f>
        <v>1200</v>
      </c>
      <c r="K15" s="17">
        <f>TRUNC(F15*H15,2)</f>
        <v>0</v>
      </c>
      <c r="L15" s="17">
        <f>M15-K15</f>
        <v>1200</v>
      </c>
      <c r="M15" s="17">
        <f>TRUNC(F15*J15,2)</f>
        <v>1200</v>
      </c>
    </row>
    <row r="16" spans="1:13" ht="24" customHeight="1">
      <c r="A16" s="12" t="s">
        <v>36</v>
      </c>
      <c r="B16" s="12"/>
      <c r="C16" s="12"/>
      <c r="D16" s="12" t="s">
        <v>37</v>
      </c>
      <c r="E16" s="12"/>
      <c r="F16" s="13"/>
      <c r="G16" s="12"/>
      <c r="H16" s="12"/>
      <c r="I16" s="12"/>
      <c r="J16" s="12"/>
      <c r="K16" s="12"/>
      <c r="L16" s="12"/>
      <c r="M16" s="19">
        <v>233.94</v>
      </c>
    </row>
    <row r="17" spans="1:13" ht="36" customHeight="1">
      <c r="A17" s="14" t="s">
        <v>38</v>
      </c>
      <c r="B17" s="15" t="s">
        <v>39</v>
      </c>
      <c r="C17" s="14" t="s">
        <v>40</v>
      </c>
      <c r="D17" s="14" t="s">
        <v>41</v>
      </c>
      <c r="E17" s="16" t="s">
        <v>20</v>
      </c>
      <c r="F17" s="15">
        <v>1</v>
      </c>
      <c r="G17" s="17">
        <v>233.94</v>
      </c>
      <c r="H17" s="17">
        <v>0</v>
      </c>
      <c r="I17" s="17">
        <v>233.94</v>
      </c>
      <c r="J17" s="17">
        <f>TRUNC(G17*(1+0/100),2)</f>
        <v>233.94</v>
      </c>
      <c r="K17" s="17">
        <f>TRUNC(F17*H17,2)</f>
        <v>0</v>
      </c>
      <c r="L17" s="17">
        <f>M17-K17</f>
        <v>233.94</v>
      </c>
      <c r="M17" s="17">
        <f>TRUNC(F17*J17,2)</f>
        <v>233.94</v>
      </c>
    </row>
    <row r="18" spans="1:13" ht="24" customHeight="1">
      <c r="A18" s="12" t="s">
        <v>42</v>
      </c>
      <c r="B18" s="12"/>
      <c r="C18" s="12"/>
      <c r="D18" s="12" t="s">
        <v>43</v>
      </c>
      <c r="E18" s="12"/>
      <c r="F18" s="13"/>
      <c r="G18" s="12"/>
      <c r="H18" s="12"/>
      <c r="I18" s="12"/>
      <c r="J18" s="12"/>
      <c r="K18" s="12"/>
      <c r="L18" s="12"/>
      <c r="M18" s="19">
        <v>4272</v>
      </c>
    </row>
    <row r="19" spans="1:13" ht="24" customHeight="1">
      <c r="A19" s="14" t="s">
        <v>44</v>
      </c>
      <c r="B19" s="15" t="s">
        <v>45</v>
      </c>
      <c r="C19" s="14" t="s">
        <v>46</v>
      </c>
      <c r="D19" s="14" t="s">
        <v>47</v>
      </c>
      <c r="E19" s="16" t="s">
        <v>48</v>
      </c>
      <c r="F19" s="15">
        <v>45</v>
      </c>
      <c r="G19" s="17">
        <v>78.67</v>
      </c>
      <c r="H19" s="17">
        <v>0</v>
      </c>
      <c r="I19" s="17">
        <v>78.67</v>
      </c>
      <c r="J19" s="17">
        <f>TRUNC(G19*(1+0/100),2)</f>
        <v>78.67</v>
      </c>
      <c r="K19" s="17">
        <f>TRUNC(F19*H19,2)</f>
        <v>0</v>
      </c>
      <c r="L19" s="17">
        <f>M19-K19</f>
        <v>3540.15</v>
      </c>
      <c r="M19" s="17">
        <f>TRUNC(F19*J19,2)</f>
        <v>3540.15</v>
      </c>
    </row>
    <row r="20" spans="1:13" ht="24" customHeight="1">
      <c r="A20" s="14" t="s">
        <v>49</v>
      </c>
      <c r="B20" s="15" t="s">
        <v>50</v>
      </c>
      <c r="C20" s="14" t="s">
        <v>46</v>
      </c>
      <c r="D20" s="14" t="s">
        <v>51</v>
      </c>
      <c r="E20" s="16" t="s">
        <v>52</v>
      </c>
      <c r="F20" s="15">
        <v>1</v>
      </c>
      <c r="G20" s="17">
        <v>731.85</v>
      </c>
      <c r="H20" s="17">
        <v>0</v>
      </c>
      <c r="I20" s="17">
        <v>731.85</v>
      </c>
      <c r="J20" s="17">
        <f>TRUNC(G20*(1+0/100),2)</f>
        <v>731.85</v>
      </c>
      <c r="K20" s="17">
        <f>TRUNC(F20*H20,2)</f>
        <v>0</v>
      </c>
      <c r="L20" s="17">
        <f>M20-K20</f>
        <v>731.85</v>
      </c>
      <c r="M20" s="17">
        <f>TRUNC(F20*J20,2)</f>
        <v>731.85</v>
      </c>
    </row>
    <row r="21" spans="1:13" ht="24" customHeight="1">
      <c r="A21" s="12" t="s">
        <v>53</v>
      </c>
      <c r="B21" s="12"/>
      <c r="C21" s="12"/>
      <c r="D21" s="12" t="s">
        <v>54</v>
      </c>
      <c r="E21" s="12"/>
      <c r="F21" s="13"/>
      <c r="G21" s="12"/>
      <c r="H21" s="12"/>
      <c r="I21" s="12"/>
      <c r="J21" s="12"/>
      <c r="K21" s="12"/>
      <c r="L21" s="12"/>
      <c r="M21" s="19">
        <v>79631.59</v>
      </c>
    </row>
    <row r="22" spans="1:13" ht="24" customHeight="1">
      <c r="A22" s="12" t="s">
        <v>55</v>
      </c>
      <c r="B22" s="12"/>
      <c r="C22" s="12"/>
      <c r="D22" s="12" t="s">
        <v>56</v>
      </c>
      <c r="E22" s="12"/>
      <c r="F22" s="13"/>
      <c r="G22" s="12"/>
      <c r="H22" s="12"/>
      <c r="I22" s="12"/>
      <c r="J22" s="12"/>
      <c r="K22" s="12"/>
      <c r="L22" s="12"/>
      <c r="M22" s="19">
        <v>79631.59</v>
      </c>
    </row>
    <row r="23" spans="1:13" ht="24" customHeight="1">
      <c r="A23" s="14" t="s">
        <v>57</v>
      </c>
      <c r="B23" s="15" t="s">
        <v>58</v>
      </c>
      <c r="C23" s="14" t="s">
        <v>59</v>
      </c>
      <c r="D23" s="14" t="s">
        <v>60</v>
      </c>
      <c r="E23" s="16" t="s">
        <v>61</v>
      </c>
      <c r="F23" s="15">
        <v>68.48</v>
      </c>
      <c r="G23" s="17">
        <v>87.35</v>
      </c>
      <c r="H23" s="17">
        <v>85.81</v>
      </c>
      <c r="I23" s="17">
        <v>1.54</v>
      </c>
      <c r="J23" s="17">
        <f>TRUNC(G23*(1+0/100),2)</f>
        <v>87.35</v>
      </c>
      <c r="K23" s="17">
        <f>TRUNC(F23*H23,2)</f>
        <v>5876.26</v>
      </c>
      <c r="L23" s="17">
        <f>M23-K23</f>
        <v>105.46000000000004</v>
      </c>
      <c r="M23" s="17">
        <f>TRUNC(F23*J23,2)</f>
        <v>5981.72</v>
      </c>
    </row>
    <row r="24" spans="1:13" ht="24" customHeight="1">
      <c r="A24" s="14" t="s">
        <v>62</v>
      </c>
      <c r="B24" s="15" t="s">
        <v>63</v>
      </c>
      <c r="C24" s="14" t="s">
        <v>59</v>
      </c>
      <c r="D24" s="14" t="s">
        <v>64</v>
      </c>
      <c r="E24" s="16" t="s">
        <v>65</v>
      </c>
      <c r="F24" s="15">
        <v>8</v>
      </c>
      <c r="G24" s="17">
        <v>8689.69</v>
      </c>
      <c r="H24" s="17">
        <v>8304.02</v>
      </c>
      <c r="I24" s="17">
        <v>385.67</v>
      </c>
      <c r="J24" s="17">
        <f>TRUNC(G24*(1+0/100),2)</f>
        <v>8689.69</v>
      </c>
      <c r="K24" s="17">
        <f>TRUNC(F24*H24,2)</f>
        <v>66432.160000000003</v>
      </c>
      <c r="L24" s="17">
        <f>M24-K24</f>
        <v>3085.3600000000006</v>
      </c>
      <c r="M24" s="17">
        <f>TRUNC(F24*J24,2)</f>
        <v>69517.52</v>
      </c>
    </row>
    <row r="25" spans="1:13" ht="24" customHeight="1">
      <c r="A25" s="14" t="s">
        <v>66</v>
      </c>
      <c r="B25" s="15" t="s">
        <v>67</v>
      </c>
      <c r="C25" s="14" t="s">
        <v>59</v>
      </c>
      <c r="D25" s="14" t="s">
        <v>68</v>
      </c>
      <c r="E25" s="16" t="s">
        <v>61</v>
      </c>
      <c r="F25" s="15">
        <v>136.96899999999999</v>
      </c>
      <c r="G25" s="17">
        <v>30.17</v>
      </c>
      <c r="H25" s="17">
        <v>28.56</v>
      </c>
      <c r="I25" s="17">
        <v>1.61</v>
      </c>
      <c r="J25" s="17">
        <f>TRUNC(G25*(1+0/100),2)</f>
        <v>30.17</v>
      </c>
      <c r="K25" s="17">
        <f>TRUNC(F25*H25,2)</f>
        <v>3911.83</v>
      </c>
      <c r="L25" s="17">
        <f>M25-K25</f>
        <v>220.52000000000044</v>
      </c>
      <c r="M25" s="17">
        <f>TRUNC(F25*J25,2)</f>
        <v>4132.3500000000004</v>
      </c>
    </row>
    <row r="26" spans="1:13" ht="24" customHeight="1">
      <c r="A26" s="12" t="s">
        <v>69</v>
      </c>
      <c r="B26" s="12"/>
      <c r="C26" s="12"/>
      <c r="D26" s="12" t="s">
        <v>70</v>
      </c>
      <c r="E26" s="12"/>
      <c r="F26" s="13"/>
      <c r="G26" s="12"/>
      <c r="H26" s="12"/>
      <c r="I26" s="12"/>
      <c r="J26" s="12"/>
      <c r="K26" s="12"/>
      <c r="L26" s="12"/>
      <c r="M26" s="19">
        <v>16364.55</v>
      </c>
    </row>
    <row r="27" spans="1:13" ht="24" customHeight="1">
      <c r="A27" s="12" t="s">
        <v>71</v>
      </c>
      <c r="B27" s="12"/>
      <c r="C27" s="12"/>
      <c r="D27" s="12" t="s">
        <v>72</v>
      </c>
      <c r="E27" s="12"/>
      <c r="F27" s="13"/>
      <c r="G27" s="12"/>
      <c r="H27" s="12"/>
      <c r="I27" s="12"/>
      <c r="J27" s="12"/>
      <c r="K27" s="12"/>
      <c r="L27" s="12"/>
      <c r="M27" s="19">
        <v>16364.55</v>
      </c>
    </row>
    <row r="28" spans="1:13" ht="24" customHeight="1">
      <c r="A28" s="14" t="s">
        <v>73</v>
      </c>
      <c r="B28" s="15" t="s">
        <v>74</v>
      </c>
      <c r="C28" s="14" t="s">
        <v>59</v>
      </c>
      <c r="D28" s="14" t="s">
        <v>75</v>
      </c>
      <c r="E28" s="16" t="s">
        <v>76</v>
      </c>
      <c r="F28" s="15">
        <v>435</v>
      </c>
      <c r="G28" s="17">
        <v>3.01</v>
      </c>
      <c r="H28" s="17">
        <v>1.6</v>
      </c>
      <c r="I28" s="17">
        <v>1.41</v>
      </c>
      <c r="J28" s="17">
        <f>TRUNC(G28*(1+0/100),2)</f>
        <v>3.01</v>
      </c>
      <c r="K28" s="17">
        <f>TRUNC(F28*H28,2)</f>
        <v>696</v>
      </c>
      <c r="L28" s="17">
        <f>M28-K28</f>
        <v>613.34999999999991</v>
      </c>
      <c r="M28" s="17">
        <f>TRUNC(F28*J28,2)</f>
        <v>1309.3499999999999</v>
      </c>
    </row>
    <row r="29" spans="1:13" ht="24" customHeight="1">
      <c r="A29" s="14" t="s">
        <v>77</v>
      </c>
      <c r="B29" s="15" t="s">
        <v>78</v>
      </c>
      <c r="C29" s="14" t="s">
        <v>59</v>
      </c>
      <c r="D29" s="14" t="s">
        <v>79</v>
      </c>
      <c r="E29" s="16" t="s">
        <v>80</v>
      </c>
      <c r="F29" s="15">
        <v>204</v>
      </c>
      <c r="G29" s="17">
        <v>21.8</v>
      </c>
      <c r="H29" s="17">
        <v>11.64</v>
      </c>
      <c r="I29" s="17">
        <v>10.16</v>
      </c>
      <c r="J29" s="17">
        <f>TRUNC(G29*(1+0/100),2)</f>
        <v>21.8</v>
      </c>
      <c r="K29" s="17">
        <f>TRUNC(F29*H29,2)</f>
        <v>2374.56</v>
      </c>
      <c r="L29" s="17">
        <f>M29-K29</f>
        <v>2072.64</v>
      </c>
      <c r="M29" s="17">
        <f>TRUNC(F29*J29,2)</f>
        <v>4447.2</v>
      </c>
    </row>
    <row r="30" spans="1:13" ht="36" customHeight="1">
      <c r="A30" s="14" t="s">
        <v>81</v>
      </c>
      <c r="B30" s="15" t="s">
        <v>82</v>
      </c>
      <c r="C30" s="14" t="s">
        <v>59</v>
      </c>
      <c r="D30" s="14" t="s">
        <v>83</v>
      </c>
      <c r="E30" s="16" t="s">
        <v>84</v>
      </c>
      <c r="F30" s="15">
        <v>4080</v>
      </c>
      <c r="G30" s="17">
        <v>2.6</v>
      </c>
      <c r="H30" s="17">
        <v>0.28000000000000003</v>
      </c>
      <c r="I30" s="17">
        <v>2.3199999999999998</v>
      </c>
      <c r="J30" s="17">
        <f>TRUNC(G30*(1+0/100),2)</f>
        <v>2.6</v>
      </c>
      <c r="K30" s="17">
        <f>TRUNC(F30*H30,2)</f>
        <v>1142.4000000000001</v>
      </c>
      <c r="L30" s="17">
        <f>M30-K30</f>
        <v>9465.6</v>
      </c>
      <c r="M30" s="17">
        <f>TRUNC(F30*J30,2)</f>
        <v>10608</v>
      </c>
    </row>
    <row r="31" spans="1:13" ht="24" customHeight="1">
      <c r="A31" s="12" t="s">
        <v>85</v>
      </c>
      <c r="B31" s="12"/>
      <c r="C31" s="12"/>
      <c r="D31" s="12" t="s">
        <v>86</v>
      </c>
      <c r="E31" s="12"/>
      <c r="F31" s="13"/>
      <c r="G31" s="12"/>
      <c r="H31" s="12"/>
      <c r="I31" s="12"/>
      <c r="J31" s="12"/>
      <c r="K31" s="12"/>
      <c r="L31" s="12"/>
      <c r="M31" s="19">
        <v>20308.189999999999</v>
      </c>
    </row>
    <row r="32" spans="1:13" ht="24" customHeight="1">
      <c r="A32" s="12" t="s">
        <v>87</v>
      </c>
      <c r="B32" s="12"/>
      <c r="C32" s="12"/>
      <c r="D32" s="12" t="s">
        <v>88</v>
      </c>
      <c r="E32" s="12"/>
      <c r="F32" s="13"/>
      <c r="G32" s="12"/>
      <c r="H32" s="12"/>
      <c r="I32" s="12"/>
      <c r="J32" s="12"/>
      <c r="K32" s="12"/>
      <c r="L32" s="12"/>
      <c r="M32" s="19">
        <v>5622.69</v>
      </c>
    </row>
    <row r="33" spans="1:13" ht="24" customHeight="1">
      <c r="A33" s="14" t="s">
        <v>89</v>
      </c>
      <c r="B33" s="15" t="s">
        <v>90</v>
      </c>
      <c r="C33" s="14" t="s">
        <v>91</v>
      </c>
      <c r="D33" s="14" t="s">
        <v>92</v>
      </c>
      <c r="E33" s="16" t="s">
        <v>76</v>
      </c>
      <c r="F33" s="15">
        <v>161.69999999999999</v>
      </c>
      <c r="G33" s="17">
        <v>7.73</v>
      </c>
      <c r="H33" s="17">
        <v>5.53</v>
      </c>
      <c r="I33" s="17">
        <v>2.2000000000000002</v>
      </c>
      <c r="J33" s="17">
        <f t="shared" ref="J33:J41" si="0">TRUNC(G33*(1+0/100),2)</f>
        <v>7.73</v>
      </c>
      <c r="K33" s="17">
        <f t="shared" ref="K33:K41" si="1">TRUNC(F33*H33,2)</f>
        <v>894.2</v>
      </c>
      <c r="L33" s="17">
        <f t="shared" ref="L33:L41" si="2">M33-K33</f>
        <v>355.74</v>
      </c>
      <c r="M33" s="17">
        <f t="shared" ref="M33:M41" si="3">TRUNC(F33*J33,2)</f>
        <v>1249.94</v>
      </c>
    </row>
    <row r="34" spans="1:13" ht="24" customHeight="1">
      <c r="A34" s="14" t="s">
        <v>93</v>
      </c>
      <c r="B34" s="15" t="s">
        <v>94</v>
      </c>
      <c r="C34" s="14" t="s">
        <v>46</v>
      </c>
      <c r="D34" s="14" t="s">
        <v>95</v>
      </c>
      <c r="E34" s="16" t="s">
        <v>48</v>
      </c>
      <c r="F34" s="15">
        <v>43.5</v>
      </c>
      <c r="G34" s="17">
        <v>9.2100000000000009</v>
      </c>
      <c r="H34" s="17">
        <v>6.59</v>
      </c>
      <c r="I34" s="17">
        <v>2.62</v>
      </c>
      <c r="J34" s="17">
        <f t="shared" si="0"/>
        <v>9.2100000000000009</v>
      </c>
      <c r="K34" s="17">
        <f t="shared" si="1"/>
        <v>286.66000000000003</v>
      </c>
      <c r="L34" s="17">
        <f t="shared" si="2"/>
        <v>113.96999999999997</v>
      </c>
      <c r="M34" s="17">
        <f t="shared" si="3"/>
        <v>400.63</v>
      </c>
    </row>
    <row r="35" spans="1:13" ht="36" customHeight="1">
      <c r="A35" s="14" t="s">
        <v>96</v>
      </c>
      <c r="B35" s="15" t="s">
        <v>97</v>
      </c>
      <c r="C35" s="14" t="s">
        <v>59</v>
      </c>
      <c r="D35" s="14" t="s">
        <v>98</v>
      </c>
      <c r="E35" s="16" t="s">
        <v>35</v>
      </c>
      <c r="F35" s="15">
        <v>5</v>
      </c>
      <c r="G35" s="17">
        <v>55.77</v>
      </c>
      <c r="H35" s="17">
        <v>40.89</v>
      </c>
      <c r="I35" s="17">
        <v>14.88</v>
      </c>
      <c r="J35" s="17">
        <f t="shared" si="0"/>
        <v>55.77</v>
      </c>
      <c r="K35" s="17">
        <f t="shared" si="1"/>
        <v>204.45</v>
      </c>
      <c r="L35" s="17">
        <f t="shared" si="2"/>
        <v>74.400000000000034</v>
      </c>
      <c r="M35" s="17">
        <f t="shared" si="3"/>
        <v>278.85000000000002</v>
      </c>
    </row>
    <row r="36" spans="1:13" ht="36" customHeight="1">
      <c r="A36" s="14" t="s">
        <v>99</v>
      </c>
      <c r="B36" s="15" t="s">
        <v>100</v>
      </c>
      <c r="C36" s="14" t="s">
        <v>59</v>
      </c>
      <c r="D36" s="14" t="s">
        <v>101</v>
      </c>
      <c r="E36" s="16" t="s">
        <v>35</v>
      </c>
      <c r="F36" s="15">
        <v>3</v>
      </c>
      <c r="G36" s="17">
        <v>99.36</v>
      </c>
      <c r="H36" s="17">
        <v>72.84</v>
      </c>
      <c r="I36" s="17">
        <v>26.52</v>
      </c>
      <c r="J36" s="17">
        <f t="shared" si="0"/>
        <v>99.36</v>
      </c>
      <c r="K36" s="17">
        <f t="shared" si="1"/>
        <v>218.52</v>
      </c>
      <c r="L36" s="17">
        <f t="shared" si="2"/>
        <v>79.559999999999974</v>
      </c>
      <c r="M36" s="17">
        <f t="shared" si="3"/>
        <v>298.08</v>
      </c>
    </row>
    <row r="37" spans="1:13" ht="24" customHeight="1">
      <c r="A37" s="14" t="s">
        <v>102</v>
      </c>
      <c r="B37" s="15" t="s">
        <v>103</v>
      </c>
      <c r="C37" s="14" t="s">
        <v>59</v>
      </c>
      <c r="D37" s="14" t="s">
        <v>104</v>
      </c>
      <c r="E37" s="16" t="s">
        <v>35</v>
      </c>
      <c r="F37" s="15">
        <v>5</v>
      </c>
      <c r="G37" s="17">
        <v>227.3</v>
      </c>
      <c r="H37" s="17">
        <v>111.31</v>
      </c>
      <c r="I37" s="17">
        <v>115.99</v>
      </c>
      <c r="J37" s="17">
        <f t="shared" si="0"/>
        <v>227.3</v>
      </c>
      <c r="K37" s="17">
        <f t="shared" si="1"/>
        <v>556.54999999999995</v>
      </c>
      <c r="L37" s="17">
        <f t="shared" si="2"/>
        <v>579.95000000000005</v>
      </c>
      <c r="M37" s="17">
        <f t="shared" si="3"/>
        <v>1136.5</v>
      </c>
    </row>
    <row r="38" spans="1:13" ht="36" customHeight="1">
      <c r="A38" s="14" t="s">
        <v>105</v>
      </c>
      <c r="B38" s="15" t="s">
        <v>106</v>
      </c>
      <c r="C38" s="14" t="s">
        <v>59</v>
      </c>
      <c r="D38" s="14" t="s">
        <v>107</v>
      </c>
      <c r="E38" s="16" t="s">
        <v>35</v>
      </c>
      <c r="F38" s="15">
        <v>5</v>
      </c>
      <c r="G38" s="17">
        <v>72.650000000000006</v>
      </c>
      <c r="H38" s="17">
        <v>30.69</v>
      </c>
      <c r="I38" s="17">
        <v>41.96</v>
      </c>
      <c r="J38" s="17">
        <f t="shared" si="0"/>
        <v>72.650000000000006</v>
      </c>
      <c r="K38" s="17">
        <f t="shared" si="1"/>
        <v>153.44999999999999</v>
      </c>
      <c r="L38" s="17">
        <f t="shared" si="2"/>
        <v>209.8</v>
      </c>
      <c r="M38" s="17">
        <f t="shared" si="3"/>
        <v>363.25</v>
      </c>
    </row>
    <row r="39" spans="1:13" ht="36" customHeight="1">
      <c r="A39" s="14" t="s">
        <v>108</v>
      </c>
      <c r="B39" s="15" t="s">
        <v>109</v>
      </c>
      <c r="C39" s="14" t="s">
        <v>59</v>
      </c>
      <c r="D39" s="14" t="s">
        <v>110</v>
      </c>
      <c r="E39" s="16" t="s">
        <v>35</v>
      </c>
      <c r="F39" s="15">
        <v>3</v>
      </c>
      <c r="G39" s="17">
        <v>156.4</v>
      </c>
      <c r="H39" s="17">
        <v>66.09</v>
      </c>
      <c r="I39" s="17">
        <v>90.31</v>
      </c>
      <c r="J39" s="17">
        <f t="shared" si="0"/>
        <v>156.4</v>
      </c>
      <c r="K39" s="17">
        <f t="shared" si="1"/>
        <v>198.27</v>
      </c>
      <c r="L39" s="17">
        <f t="shared" si="2"/>
        <v>270.92999999999995</v>
      </c>
      <c r="M39" s="17">
        <f t="shared" si="3"/>
        <v>469.2</v>
      </c>
    </row>
    <row r="40" spans="1:13" ht="24" customHeight="1">
      <c r="A40" s="14" t="s">
        <v>111</v>
      </c>
      <c r="B40" s="15" t="s">
        <v>112</v>
      </c>
      <c r="C40" s="14" t="s">
        <v>59</v>
      </c>
      <c r="D40" s="14" t="s">
        <v>113</v>
      </c>
      <c r="E40" s="16" t="s">
        <v>35</v>
      </c>
      <c r="F40" s="15">
        <v>5</v>
      </c>
      <c r="G40" s="17">
        <v>228.71</v>
      </c>
      <c r="H40" s="17">
        <v>96.65</v>
      </c>
      <c r="I40" s="17">
        <v>132.06</v>
      </c>
      <c r="J40" s="17">
        <f t="shared" si="0"/>
        <v>228.71</v>
      </c>
      <c r="K40" s="17">
        <f t="shared" si="1"/>
        <v>483.25</v>
      </c>
      <c r="L40" s="17">
        <f t="shared" si="2"/>
        <v>660.3</v>
      </c>
      <c r="M40" s="17">
        <f t="shared" si="3"/>
        <v>1143.55</v>
      </c>
    </row>
    <row r="41" spans="1:13" ht="24" customHeight="1">
      <c r="A41" s="14" t="s">
        <v>114</v>
      </c>
      <c r="B41" s="15" t="s">
        <v>115</v>
      </c>
      <c r="C41" s="14" t="s">
        <v>46</v>
      </c>
      <c r="D41" s="14" t="s">
        <v>116</v>
      </c>
      <c r="E41" s="16" t="s">
        <v>48</v>
      </c>
      <c r="F41" s="15">
        <v>9</v>
      </c>
      <c r="G41" s="17">
        <v>31.41</v>
      </c>
      <c r="H41" s="17">
        <v>22.58</v>
      </c>
      <c r="I41" s="17">
        <v>8.83</v>
      </c>
      <c r="J41" s="17">
        <f t="shared" si="0"/>
        <v>31.41</v>
      </c>
      <c r="K41" s="17">
        <f t="shared" si="1"/>
        <v>203.22</v>
      </c>
      <c r="L41" s="17">
        <f t="shared" si="2"/>
        <v>79.47</v>
      </c>
      <c r="M41" s="17">
        <f t="shared" si="3"/>
        <v>282.69</v>
      </c>
    </row>
    <row r="42" spans="1:13" ht="24" customHeight="1">
      <c r="A42" s="12" t="s">
        <v>117</v>
      </c>
      <c r="B42" s="12"/>
      <c r="C42" s="12"/>
      <c r="D42" s="12" t="s">
        <v>118</v>
      </c>
      <c r="E42" s="12"/>
      <c r="F42" s="13"/>
      <c r="G42" s="12"/>
      <c r="H42" s="12"/>
      <c r="I42" s="12"/>
      <c r="J42" s="12"/>
      <c r="K42" s="12"/>
      <c r="L42" s="12"/>
      <c r="M42" s="19">
        <v>14685.5</v>
      </c>
    </row>
    <row r="43" spans="1:13" ht="36" customHeight="1">
      <c r="A43" s="14" t="s">
        <v>119</v>
      </c>
      <c r="B43" s="15" t="s">
        <v>120</v>
      </c>
      <c r="C43" s="14" t="s">
        <v>59</v>
      </c>
      <c r="D43" s="14" t="s">
        <v>121</v>
      </c>
      <c r="E43" s="16" t="s">
        <v>76</v>
      </c>
      <c r="F43" s="15">
        <v>1252.8</v>
      </c>
      <c r="G43" s="17">
        <v>0.18</v>
      </c>
      <c r="H43" s="17">
        <v>0.03</v>
      </c>
      <c r="I43" s="17">
        <v>0.15</v>
      </c>
      <c r="J43" s="17">
        <f>TRUNC(G43*(1+0/100),2)</f>
        <v>0.18</v>
      </c>
      <c r="K43" s="17">
        <f>TRUNC(F43*H43,2)</f>
        <v>37.58</v>
      </c>
      <c r="L43" s="17">
        <f>M43-K43</f>
        <v>187.92000000000002</v>
      </c>
      <c r="M43" s="17">
        <f>TRUNC(F43*J43,2)</f>
        <v>225.5</v>
      </c>
    </row>
    <row r="44" spans="1:13" ht="48" customHeight="1">
      <c r="A44" s="14" t="s">
        <v>122</v>
      </c>
      <c r="B44" s="15" t="s">
        <v>123</v>
      </c>
      <c r="C44" s="14" t="s">
        <v>59</v>
      </c>
      <c r="D44" s="14" t="s">
        <v>124</v>
      </c>
      <c r="E44" s="16" t="s">
        <v>80</v>
      </c>
      <c r="F44" s="15">
        <v>200</v>
      </c>
      <c r="G44" s="17">
        <v>7.8</v>
      </c>
      <c r="H44" s="17">
        <v>0.82</v>
      </c>
      <c r="I44" s="17">
        <v>6.98</v>
      </c>
      <c r="J44" s="17">
        <f>TRUNC(G44*(1+0/100),2)</f>
        <v>7.8</v>
      </c>
      <c r="K44" s="17">
        <f>TRUNC(F44*H44,2)</f>
        <v>164</v>
      </c>
      <c r="L44" s="17">
        <f>M44-K44</f>
        <v>1396</v>
      </c>
      <c r="M44" s="17">
        <f>TRUNC(F44*J44,2)</f>
        <v>1560</v>
      </c>
    </row>
    <row r="45" spans="1:13" ht="36" customHeight="1">
      <c r="A45" s="14" t="s">
        <v>125</v>
      </c>
      <c r="B45" s="15" t="s">
        <v>126</v>
      </c>
      <c r="C45" s="14" t="s">
        <v>59</v>
      </c>
      <c r="D45" s="14" t="s">
        <v>127</v>
      </c>
      <c r="E45" s="16" t="s">
        <v>84</v>
      </c>
      <c r="F45" s="15">
        <v>6000</v>
      </c>
      <c r="G45" s="17">
        <v>2.15</v>
      </c>
      <c r="H45" s="17">
        <v>0.17</v>
      </c>
      <c r="I45" s="17">
        <v>1.98</v>
      </c>
      <c r="J45" s="17">
        <f>TRUNC(G45*(1+0/100),2)</f>
        <v>2.15</v>
      </c>
      <c r="K45" s="17">
        <f>TRUNC(F45*H45,2)</f>
        <v>1020</v>
      </c>
      <c r="L45" s="17">
        <f>M45-K45</f>
        <v>11880</v>
      </c>
      <c r="M45" s="17">
        <f>TRUNC(F45*J45,2)</f>
        <v>12900</v>
      </c>
    </row>
    <row r="46" spans="1:13" ht="24" customHeight="1">
      <c r="A46" s="12" t="s">
        <v>128</v>
      </c>
      <c r="B46" s="12"/>
      <c r="C46" s="12"/>
      <c r="D46" s="12" t="s">
        <v>129</v>
      </c>
      <c r="E46" s="12"/>
      <c r="F46" s="13"/>
      <c r="G46" s="12"/>
      <c r="H46" s="12"/>
      <c r="I46" s="12"/>
      <c r="J46" s="12"/>
      <c r="K46" s="12"/>
      <c r="L46" s="12"/>
      <c r="M46" s="19">
        <v>0</v>
      </c>
    </row>
    <row r="47" spans="1:13" ht="24" customHeight="1">
      <c r="A47" s="12" t="s">
        <v>130</v>
      </c>
      <c r="B47" s="12"/>
      <c r="C47" s="12"/>
      <c r="D47" s="12" t="s">
        <v>131</v>
      </c>
      <c r="E47" s="12"/>
      <c r="F47" s="13"/>
      <c r="G47" s="12"/>
      <c r="H47" s="12"/>
      <c r="I47" s="12"/>
      <c r="J47" s="12"/>
      <c r="K47" s="12"/>
      <c r="L47" s="12"/>
      <c r="M47" s="19">
        <v>14103.93</v>
      </c>
    </row>
    <row r="48" spans="1:13" ht="24" customHeight="1">
      <c r="A48" s="12" t="s">
        <v>132</v>
      </c>
      <c r="B48" s="12"/>
      <c r="C48" s="12"/>
      <c r="D48" s="12" t="s">
        <v>133</v>
      </c>
      <c r="E48" s="12"/>
      <c r="F48" s="13"/>
      <c r="G48" s="12"/>
      <c r="H48" s="12"/>
      <c r="I48" s="12"/>
      <c r="J48" s="12"/>
      <c r="K48" s="12"/>
      <c r="L48" s="12"/>
      <c r="M48" s="19">
        <v>14103.93</v>
      </c>
    </row>
    <row r="49" spans="1:13" ht="48" customHeight="1">
      <c r="A49" s="14" t="s">
        <v>134</v>
      </c>
      <c r="B49" s="15" t="s">
        <v>135</v>
      </c>
      <c r="C49" s="14" t="s">
        <v>59</v>
      </c>
      <c r="D49" s="14" t="s">
        <v>136</v>
      </c>
      <c r="E49" s="16" t="s">
        <v>48</v>
      </c>
      <c r="F49" s="15">
        <v>222.6</v>
      </c>
      <c r="G49" s="17">
        <v>63.36</v>
      </c>
      <c r="H49" s="17">
        <v>19.97</v>
      </c>
      <c r="I49" s="17">
        <v>43.39</v>
      </c>
      <c r="J49" s="17">
        <f>TRUNC(G49*(1+0/100),2)</f>
        <v>63.36</v>
      </c>
      <c r="K49" s="17">
        <f>TRUNC(F49*H49,2)</f>
        <v>4445.32</v>
      </c>
      <c r="L49" s="17">
        <f>M49-K49</f>
        <v>9658.61</v>
      </c>
      <c r="M49" s="17">
        <f>TRUNC(F49*J49,2)</f>
        <v>14103.93</v>
      </c>
    </row>
    <row r="50" spans="1:13" ht="24" customHeight="1">
      <c r="A50" s="12" t="s">
        <v>137</v>
      </c>
      <c r="B50" s="12"/>
      <c r="C50" s="12"/>
      <c r="D50" s="12" t="s">
        <v>138</v>
      </c>
      <c r="E50" s="12"/>
      <c r="F50" s="13"/>
      <c r="G50" s="12"/>
      <c r="H50" s="12"/>
      <c r="I50" s="12"/>
      <c r="J50" s="12"/>
      <c r="K50" s="12"/>
      <c r="L50" s="12"/>
      <c r="M50" s="19">
        <v>21995.34</v>
      </c>
    </row>
    <row r="51" spans="1:13" ht="24" customHeight="1">
      <c r="A51" s="12" t="s">
        <v>139</v>
      </c>
      <c r="B51" s="12"/>
      <c r="C51" s="12"/>
      <c r="D51" s="12" t="s">
        <v>140</v>
      </c>
      <c r="E51" s="12"/>
      <c r="F51" s="13"/>
      <c r="G51" s="12"/>
      <c r="H51" s="12"/>
      <c r="I51" s="12"/>
      <c r="J51" s="12"/>
      <c r="K51" s="12"/>
      <c r="L51" s="12"/>
      <c r="M51" s="19">
        <v>2639.43</v>
      </c>
    </row>
    <row r="52" spans="1:13" ht="24" customHeight="1">
      <c r="A52" s="14" t="s">
        <v>141</v>
      </c>
      <c r="B52" s="15" t="s">
        <v>142</v>
      </c>
      <c r="C52" s="14" t="s">
        <v>59</v>
      </c>
      <c r="D52" s="14" t="s">
        <v>143</v>
      </c>
      <c r="E52" s="16" t="s">
        <v>76</v>
      </c>
      <c r="F52" s="15">
        <v>4.5</v>
      </c>
      <c r="G52" s="17">
        <v>586.54</v>
      </c>
      <c r="H52" s="17">
        <v>40.94</v>
      </c>
      <c r="I52" s="17">
        <v>545.6</v>
      </c>
      <c r="J52" s="17">
        <f>TRUNC(G52*(1+0/100),2)</f>
        <v>586.54</v>
      </c>
      <c r="K52" s="17">
        <f>TRUNC(F52*H52,2)</f>
        <v>184.23</v>
      </c>
      <c r="L52" s="17">
        <f>M52-K52</f>
        <v>2455.1999999999998</v>
      </c>
      <c r="M52" s="17">
        <f>TRUNC(F52*J52,2)</f>
        <v>2639.43</v>
      </c>
    </row>
    <row r="53" spans="1:13" ht="24" customHeight="1">
      <c r="A53" s="12" t="s">
        <v>144</v>
      </c>
      <c r="B53" s="12"/>
      <c r="C53" s="12"/>
      <c r="D53" s="12" t="s">
        <v>145</v>
      </c>
      <c r="E53" s="12"/>
      <c r="F53" s="13"/>
      <c r="G53" s="12"/>
      <c r="H53" s="12"/>
      <c r="I53" s="12"/>
      <c r="J53" s="12"/>
      <c r="K53" s="12"/>
      <c r="L53" s="12"/>
      <c r="M53" s="19">
        <v>19355.91</v>
      </c>
    </row>
    <row r="54" spans="1:13" ht="72" customHeight="1">
      <c r="A54" s="14" t="s">
        <v>146</v>
      </c>
      <c r="B54" s="15" t="s">
        <v>147</v>
      </c>
      <c r="C54" s="14" t="s">
        <v>59</v>
      </c>
      <c r="D54" s="14" t="s">
        <v>148</v>
      </c>
      <c r="E54" s="16" t="s">
        <v>65</v>
      </c>
      <c r="F54" s="15">
        <v>8</v>
      </c>
      <c r="G54" s="17">
        <v>1197.46</v>
      </c>
      <c r="H54" s="17">
        <v>0</v>
      </c>
      <c r="I54" s="17">
        <v>1197.46</v>
      </c>
      <c r="J54" s="17">
        <f>TRUNC(G54*(1+0/100),2)</f>
        <v>1197.46</v>
      </c>
      <c r="K54" s="17">
        <f>TRUNC(F54*H54,2)</f>
        <v>0</v>
      </c>
      <c r="L54" s="17">
        <f>M54-K54</f>
        <v>9579.68</v>
      </c>
      <c r="M54" s="17">
        <f>TRUNC(F54*J54,2)</f>
        <v>9579.68</v>
      </c>
    </row>
    <row r="55" spans="1:13" ht="72" customHeight="1">
      <c r="A55" s="14" t="s">
        <v>149</v>
      </c>
      <c r="B55" s="15" t="s">
        <v>150</v>
      </c>
      <c r="C55" s="14" t="s">
        <v>59</v>
      </c>
      <c r="D55" s="14" t="s">
        <v>151</v>
      </c>
      <c r="E55" s="16" t="s">
        <v>65</v>
      </c>
      <c r="F55" s="15">
        <v>8</v>
      </c>
      <c r="G55" s="17">
        <v>925.29</v>
      </c>
      <c r="H55" s="17">
        <v>0</v>
      </c>
      <c r="I55" s="17">
        <v>925.29</v>
      </c>
      <c r="J55" s="17">
        <f>TRUNC(G55*(1+0/100),2)</f>
        <v>925.29</v>
      </c>
      <c r="K55" s="17">
        <f>TRUNC(F55*H55,2)</f>
        <v>0</v>
      </c>
      <c r="L55" s="17">
        <f>M55-K55</f>
        <v>7402.32</v>
      </c>
      <c r="M55" s="17">
        <f>TRUNC(F55*J55,2)</f>
        <v>7402.32</v>
      </c>
    </row>
    <row r="56" spans="1:13" ht="36" customHeight="1">
      <c r="A56" s="14" t="s">
        <v>152</v>
      </c>
      <c r="B56" s="15" t="s">
        <v>153</v>
      </c>
      <c r="C56" s="14" t="s">
        <v>46</v>
      </c>
      <c r="D56" s="14" t="s">
        <v>154</v>
      </c>
      <c r="E56" s="16" t="s">
        <v>35</v>
      </c>
      <c r="F56" s="15">
        <v>2</v>
      </c>
      <c r="G56" s="17">
        <v>700.55</v>
      </c>
      <c r="H56" s="17">
        <v>0</v>
      </c>
      <c r="I56" s="17">
        <v>700.55</v>
      </c>
      <c r="J56" s="17">
        <f>TRUNC(G56*(1+0/100),2)</f>
        <v>700.55</v>
      </c>
      <c r="K56" s="17">
        <f>TRUNC(F56*H56,2)</f>
        <v>0</v>
      </c>
      <c r="L56" s="17">
        <f>M56-K56</f>
        <v>1401.1</v>
      </c>
      <c r="M56" s="17">
        <f>TRUNC(F56*J56,2)</f>
        <v>1401.1</v>
      </c>
    </row>
    <row r="57" spans="1:13" ht="48" customHeight="1">
      <c r="A57" s="14" t="s">
        <v>155</v>
      </c>
      <c r="B57" s="15" t="s">
        <v>156</v>
      </c>
      <c r="C57" s="14" t="s">
        <v>46</v>
      </c>
      <c r="D57" s="14" t="s">
        <v>157</v>
      </c>
      <c r="E57" s="16" t="s">
        <v>35</v>
      </c>
      <c r="F57" s="15">
        <v>1</v>
      </c>
      <c r="G57" s="17">
        <v>348.09</v>
      </c>
      <c r="H57" s="17">
        <v>128.61000000000001</v>
      </c>
      <c r="I57" s="17">
        <v>219.48</v>
      </c>
      <c r="J57" s="17">
        <f>TRUNC(G57*(1+0/100),2)</f>
        <v>348.09</v>
      </c>
      <c r="K57" s="17">
        <f>TRUNC(F57*H57,2)</f>
        <v>128.61000000000001</v>
      </c>
      <c r="L57" s="17">
        <f>M57-K57</f>
        <v>219.47999999999996</v>
      </c>
      <c r="M57" s="17">
        <f>TRUNC(F57*J57,2)</f>
        <v>348.09</v>
      </c>
    </row>
    <row r="58" spans="1:13" ht="24" customHeight="1">
      <c r="A58" s="14" t="s">
        <v>158</v>
      </c>
      <c r="B58" s="15" t="s">
        <v>159</v>
      </c>
      <c r="C58" s="14" t="s">
        <v>46</v>
      </c>
      <c r="D58" s="14" t="s">
        <v>160</v>
      </c>
      <c r="E58" s="16" t="s">
        <v>161</v>
      </c>
      <c r="F58" s="15">
        <v>1</v>
      </c>
      <c r="G58" s="17">
        <v>624.72</v>
      </c>
      <c r="H58" s="17">
        <v>93.18</v>
      </c>
      <c r="I58" s="17">
        <v>531.54</v>
      </c>
      <c r="J58" s="17">
        <f>TRUNC(G58*(1+0/100),2)</f>
        <v>624.72</v>
      </c>
      <c r="K58" s="17">
        <f>TRUNC(F58*H58,2)</f>
        <v>93.18</v>
      </c>
      <c r="L58" s="17">
        <f>M58-K58</f>
        <v>531.54</v>
      </c>
      <c r="M58" s="17">
        <f>TRUNC(F58*J58,2)</f>
        <v>624.72</v>
      </c>
    </row>
    <row r="59" spans="1:13" ht="24" customHeight="1">
      <c r="A59" s="12" t="s">
        <v>162</v>
      </c>
      <c r="B59" s="12"/>
      <c r="C59" s="12"/>
      <c r="D59" s="12" t="s">
        <v>163</v>
      </c>
      <c r="E59" s="12"/>
      <c r="F59" s="13"/>
      <c r="G59" s="12"/>
      <c r="H59" s="12"/>
      <c r="I59" s="12"/>
      <c r="J59" s="12"/>
      <c r="K59" s="12"/>
      <c r="L59" s="12"/>
      <c r="M59" s="19">
        <v>5276.6</v>
      </c>
    </row>
    <row r="60" spans="1:13" ht="24" customHeight="1">
      <c r="A60" s="14" t="s">
        <v>164</v>
      </c>
      <c r="B60" s="15" t="s">
        <v>165</v>
      </c>
      <c r="C60" s="14" t="s">
        <v>46</v>
      </c>
      <c r="D60" s="14" t="s">
        <v>166</v>
      </c>
      <c r="E60" s="16" t="s">
        <v>80</v>
      </c>
      <c r="F60" s="15">
        <v>554.52599999999995</v>
      </c>
      <c r="G60" s="17">
        <v>2.4500000000000002</v>
      </c>
      <c r="H60" s="17">
        <v>0.2</v>
      </c>
      <c r="I60" s="17">
        <v>2.25</v>
      </c>
      <c r="J60" s="17">
        <f>TRUNC(G60*(1+0/100),2)</f>
        <v>2.4500000000000002</v>
      </c>
      <c r="K60" s="17">
        <f>TRUNC(F60*H60,2)</f>
        <v>110.9</v>
      </c>
      <c r="L60" s="17">
        <f>M60-K60</f>
        <v>1247.6799999999998</v>
      </c>
      <c r="M60" s="17">
        <f>TRUNC(F60*J60,2)</f>
        <v>1358.58</v>
      </c>
    </row>
    <row r="61" spans="1:13" ht="24" customHeight="1">
      <c r="A61" s="14" t="s">
        <v>167</v>
      </c>
      <c r="B61" s="15" t="s">
        <v>168</v>
      </c>
      <c r="C61" s="14" t="s">
        <v>46</v>
      </c>
      <c r="D61" s="14" t="s">
        <v>169</v>
      </c>
      <c r="E61" s="16" t="s">
        <v>80</v>
      </c>
      <c r="F61" s="15">
        <v>311.3</v>
      </c>
      <c r="G61" s="17">
        <v>6.02</v>
      </c>
      <c r="H61" s="17">
        <v>0</v>
      </c>
      <c r="I61" s="17">
        <v>6.02</v>
      </c>
      <c r="J61" s="17">
        <f>TRUNC(G61*(1+0/100),2)</f>
        <v>6.02</v>
      </c>
      <c r="K61" s="17">
        <f>TRUNC(F61*H61,2)</f>
        <v>0</v>
      </c>
      <c r="L61" s="17">
        <f>M61-K61</f>
        <v>1874.02</v>
      </c>
      <c r="M61" s="17">
        <f>TRUNC(F61*J61,2)</f>
        <v>1874.02</v>
      </c>
    </row>
    <row r="62" spans="1:13" ht="24" customHeight="1">
      <c r="A62" s="14" t="s">
        <v>170</v>
      </c>
      <c r="B62" s="15" t="s">
        <v>171</v>
      </c>
      <c r="C62" s="14" t="s">
        <v>172</v>
      </c>
      <c r="D62" s="14" t="s">
        <v>173</v>
      </c>
      <c r="E62" s="16" t="s">
        <v>174</v>
      </c>
      <c r="F62" s="15">
        <v>280</v>
      </c>
      <c r="G62" s="17">
        <v>7.3</v>
      </c>
      <c r="H62" s="17">
        <v>0</v>
      </c>
      <c r="I62" s="17">
        <v>7.3</v>
      </c>
      <c r="J62" s="17">
        <f>TRUNC(G62*(1+0/100),2)</f>
        <v>7.3</v>
      </c>
      <c r="K62" s="17">
        <f>TRUNC(F62*H62,2)</f>
        <v>0</v>
      </c>
      <c r="L62" s="17">
        <f>M62-K62</f>
        <v>2044</v>
      </c>
      <c r="M62" s="17">
        <f>TRUNC(F62*J62,2)</f>
        <v>2044</v>
      </c>
    </row>
    <row r="63" spans="1:13" ht="24" customHeight="1">
      <c r="A63" s="12" t="s">
        <v>175</v>
      </c>
      <c r="B63" s="12"/>
      <c r="C63" s="12"/>
      <c r="D63" s="12" t="s">
        <v>176</v>
      </c>
      <c r="E63" s="12"/>
      <c r="F63" s="13"/>
      <c r="G63" s="12"/>
      <c r="H63" s="12"/>
      <c r="I63" s="12"/>
      <c r="J63" s="12"/>
      <c r="K63" s="12"/>
      <c r="L63" s="12"/>
      <c r="M63" s="19">
        <v>0</v>
      </c>
    </row>
    <row r="64" spans="1:13" ht="24" customHeight="1">
      <c r="A64" s="12" t="s">
        <v>177</v>
      </c>
      <c r="B64" s="12"/>
      <c r="C64" s="12"/>
      <c r="D64" s="12" t="s">
        <v>178</v>
      </c>
      <c r="E64" s="12"/>
      <c r="F64" s="13"/>
      <c r="G64" s="12"/>
      <c r="H64" s="12"/>
      <c r="I64" s="12"/>
      <c r="J64" s="12"/>
      <c r="K64" s="12"/>
      <c r="L64" s="12"/>
      <c r="M64" s="19">
        <v>0</v>
      </c>
    </row>
    <row r="65" spans="1:13" ht="24" customHeight="1">
      <c r="A65" s="12" t="s">
        <v>179</v>
      </c>
      <c r="B65" s="12"/>
      <c r="C65" s="12"/>
      <c r="D65" s="12" t="s">
        <v>180</v>
      </c>
      <c r="E65" s="12"/>
      <c r="F65" s="13"/>
      <c r="G65" s="12"/>
      <c r="H65" s="12"/>
      <c r="I65" s="12"/>
      <c r="J65" s="12"/>
      <c r="K65" s="12"/>
      <c r="L65" s="12"/>
      <c r="M65" s="19">
        <v>0</v>
      </c>
    </row>
    <row r="66" spans="1:13" ht="24" customHeight="1">
      <c r="A66" s="12" t="s">
        <v>181</v>
      </c>
      <c r="B66" s="12"/>
      <c r="C66" s="12"/>
      <c r="D66" s="12" t="s">
        <v>182</v>
      </c>
      <c r="E66" s="12"/>
      <c r="F66" s="13"/>
      <c r="G66" s="12"/>
      <c r="H66" s="12"/>
      <c r="I66" s="12"/>
      <c r="J66" s="12"/>
      <c r="K66" s="12"/>
      <c r="L66" s="12"/>
      <c r="M66" s="19">
        <v>0</v>
      </c>
    </row>
    <row r="67" spans="1:13" ht="24" customHeight="1">
      <c r="A67" s="12" t="s">
        <v>183</v>
      </c>
      <c r="B67" s="12"/>
      <c r="C67" s="12"/>
      <c r="D67" s="12" t="s">
        <v>184</v>
      </c>
      <c r="E67" s="12"/>
      <c r="F67" s="13"/>
      <c r="G67" s="12"/>
      <c r="H67" s="12"/>
      <c r="I67" s="12"/>
      <c r="J67" s="12"/>
      <c r="K67" s="12"/>
      <c r="L67" s="12"/>
      <c r="M67" s="19">
        <v>500604.18</v>
      </c>
    </row>
    <row r="68" spans="1:13" ht="24" customHeight="1">
      <c r="A68" s="12" t="s">
        <v>185</v>
      </c>
      <c r="B68" s="12"/>
      <c r="C68" s="12"/>
      <c r="D68" s="12" t="s">
        <v>186</v>
      </c>
      <c r="E68" s="12"/>
      <c r="F68" s="13"/>
      <c r="G68" s="12"/>
      <c r="H68" s="12"/>
      <c r="I68" s="12"/>
      <c r="J68" s="12"/>
      <c r="K68" s="12"/>
      <c r="L68" s="12"/>
      <c r="M68" s="19">
        <v>304420.51</v>
      </c>
    </row>
    <row r="69" spans="1:13" ht="48" customHeight="1">
      <c r="A69" s="14" t="s">
        <v>187</v>
      </c>
      <c r="B69" s="15" t="s">
        <v>188</v>
      </c>
      <c r="C69" s="14" t="s">
        <v>59</v>
      </c>
      <c r="D69" s="14" t="s">
        <v>189</v>
      </c>
      <c r="E69" s="16" t="s">
        <v>80</v>
      </c>
      <c r="F69" s="15">
        <v>60.04</v>
      </c>
      <c r="G69" s="17">
        <v>763.28</v>
      </c>
      <c r="H69" s="17">
        <v>43.49</v>
      </c>
      <c r="I69" s="17">
        <v>719.79</v>
      </c>
      <c r="J69" s="17">
        <f t="shared" ref="J69:J83" si="4">TRUNC(G69*(1+0/100),2)</f>
        <v>763.28</v>
      </c>
      <c r="K69" s="17">
        <f t="shared" ref="K69:K83" si="5">TRUNC(F69*H69,2)</f>
        <v>2611.13</v>
      </c>
      <c r="L69" s="17">
        <f t="shared" ref="L69:L83" si="6">M69-K69</f>
        <v>43216.200000000004</v>
      </c>
      <c r="M69" s="17">
        <f t="shared" ref="M69:M83" si="7">TRUNC(F69*J69,2)</f>
        <v>45827.33</v>
      </c>
    </row>
    <row r="70" spans="1:13" ht="36" customHeight="1">
      <c r="A70" s="14" t="s">
        <v>190</v>
      </c>
      <c r="B70" s="15" t="s">
        <v>191</v>
      </c>
      <c r="C70" s="14" t="s">
        <v>59</v>
      </c>
      <c r="D70" s="14" t="s">
        <v>192</v>
      </c>
      <c r="E70" s="16" t="s">
        <v>80</v>
      </c>
      <c r="F70" s="15">
        <v>27.26</v>
      </c>
      <c r="G70" s="17">
        <v>852.28</v>
      </c>
      <c r="H70" s="17">
        <v>179.11</v>
      </c>
      <c r="I70" s="17">
        <v>673.17</v>
      </c>
      <c r="J70" s="17">
        <f t="shared" si="4"/>
        <v>852.28</v>
      </c>
      <c r="K70" s="17">
        <f t="shared" si="5"/>
        <v>4882.53</v>
      </c>
      <c r="L70" s="17">
        <f t="shared" si="6"/>
        <v>18350.620000000003</v>
      </c>
      <c r="M70" s="17">
        <f t="shared" si="7"/>
        <v>23233.15</v>
      </c>
    </row>
    <row r="71" spans="1:13" ht="24" customHeight="1">
      <c r="A71" s="14" t="s">
        <v>193</v>
      </c>
      <c r="B71" s="15" t="s">
        <v>194</v>
      </c>
      <c r="C71" s="14" t="s">
        <v>59</v>
      </c>
      <c r="D71" s="14" t="s">
        <v>195</v>
      </c>
      <c r="E71" s="16" t="s">
        <v>196</v>
      </c>
      <c r="F71" s="15">
        <v>217.5</v>
      </c>
      <c r="G71" s="17">
        <v>15.26</v>
      </c>
      <c r="H71" s="17">
        <v>3.67</v>
      </c>
      <c r="I71" s="17">
        <v>11.59</v>
      </c>
      <c r="J71" s="17">
        <f t="shared" si="4"/>
        <v>15.26</v>
      </c>
      <c r="K71" s="17">
        <f t="shared" si="5"/>
        <v>798.22</v>
      </c>
      <c r="L71" s="17">
        <f t="shared" si="6"/>
        <v>2520.83</v>
      </c>
      <c r="M71" s="17">
        <f t="shared" si="7"/>
        <v>3319.05</v>
      </c>
    </row>
    <row r="72" spans="1:13" ht="24" customHeight="1">
      <c r="A72" s="14" t="s">
        <v>197</v>
      </c>
      <c r="B72" s="15" t="s">
        <v>198</v>
      </c>
      <c r="C72" s="14" t="s">
        <v>59</v>
      </c>
      <c r="D72" s="14" t="s">
        <v>199</v>
      </c>
      <c r="E72" s="16" t="s">
        <v>196</v>
      </c>
      <c r="F72" s="15">
        <v>1327.2</v>
      </c>
      <c r="G72" s="17">
        <v>12.52</v>
      </c>
      <c r="H72" s="17">
        <v>0.83</v>
      </c>
      <c r="I72" s="17">
        <v>11.69</v>
      </c>
      <c r="J72" s="17">
        <f t="shared" si="4"/>
        <v>12.52</v>
      </c>
      <c r="K72" s="17">
        <f t="shared" si="5"/>
        <v>1101.57</v>
      </c>
      <c r="L72" s="17">
        <f t="shared" si="6"/>
        <v>15514.970000000001</v>
      </c>
      <c r="M72" s="17">
        <f t="shared" si="7"/>
        <v>16616.54</v>
      </c>
    </row>
    <row r="73" spans="1:13" ht="36" customHeight="1">
      <c r="A73" s="14" t="s">
        <v>200</v>
      </c>
      <c r="B73" s="15" t="s">
        <v>201</v>
      </c>
      <c r="C73" s="14" t="s">
        <v>59</v>
      </c>
      <c r="D73" s="14" t="s">
        <v>202</v>
      </c>
      <c r="E73" s="16" t="s">
        <v>80</v>
      </c>
      <c r="F73" s="15">
        <v>327.60000000000002</v>
      </c>
      <c r="G73" s="17">
        <v>76.069999999999993</v>
      </c>
      <c r="H73" s="17">
        <v>55.74</v>
      </c>
      <c r="I73" s="17">
        <v>20.329999999999998</v>
      </c>
      <c r="J73" s="17">
        <f t="shared" si="4"/>
        <v>76.069999999999993</v>
      </c>
      <c r="K73" s="17">
        <f t="shared" si="5"/>
        <v>18260.419999999998</v>
      </c>
      <c r="L73" s="17">
        <f t="shared" si="6"/>
        <v>6660.1100000000006</v>
      </c>
      <c r="M73" s="17">
        <f t="shared" si="7"/>
        <v>24920.53</v>
      </c>
    </row>
    <row r="74" spans="1:13" ht="24" customHeight="1">
      <c r="A74" s="14" t="s">
        <v>203</v>
      </c>
      <c r="B74" s="15" t="s">
        <v>204</v>
      </c>
      <c r="C74" s="14" t="s">
        <v>59</v>
      </c>
      <c r="D74" s="14" t="s">
        <v>205</v>
      </c>
      <c r="E74" s="16" t="s">
        <v>80</v>
      </c>
      <c r="F74" s="15">
        <v>21.9</v>
      </c>
      <c r="G74" s="17">
        <v>545.15</v>
      </c>
      <c r="H74" s="17">
        <v>175.45</v>
      </c>
      <c r="I74" s="17">
        <v>369.7</v>
      </c>
      <c r="J74" s="17">
        <f t="shared" si="4"/>
        <v>545.15</v>
      </c>
      <c r="K74" s="17">
        <f t="shared" si="5"/>
        <v>3842.35</v>
      </c>
      <c r="L74" s="17">
        <f t="shared" si="6"/>
        <v>8096.43</v>
      </c>
      <c r="M74" s="17">
        <f t="shared" si="7"/>
        <v>11938.78</v>
      </c>
    </row>
    <row r="75" spans="1:13" ht="36" customHeight="1">
      <c r="A75" s="14" t="s">
        <v>206</v>
      </c>
      <c r="B75" s="15" t="s">
        <v>207</v>
      </c>
      <c r="C75" s="14" t="s">
        <v>59</v>
      </c>
      <c r="D75" s="14" t="s">
        <v>208</v>
      </c>
      <c r="E75" s="16" t="s">
        <v>76</v>
      </c>
      <c r="F75" s="15">
        <v>312</v>
      </c>
      <c r="G75" s="17">
        <v>102.14</v>
      </c>
      <c r="H75" s="17">
        <v>32.74</v>
      </c>
      <c r="I75" s="17">
        <v>69.400000000000006</v>
      </c>
      <c r="J75" s="17">
        <f t="shared" si="4"/>
        <v>102.14</v>
      </c>
      <c r="K75" s="17">
        <f t="shared" si="5"/>
        <v>10214.879999999999</v>
      </c>
      <c r="L75" s="17">
        <f t="shared" si="6"/>
        <v>21652.800000000003</v>
      </c>
      <c r="M75" s="17">
        <f t="shared" si="7"/>
        <v>31867.68</v>
      </c>
    </row>
    <row r="76" spans="1:13" ht="36" customHeight="1">
      <c r="A76" s="14" t="s">
        <v>209</v>
      </c>
      <c r="B76" s="15" t="s">
        <v>210</v>
      </c>
      <c r="C76" s="14" t="s">
        <v>59</v>
      </c>
      <c r="D76" s="14" t="s">
        <v>211</v>
      </c>
      <c r="E76" s="16" t="s">
        <v>76</v>
      </c>
      <c r="F76" s="15">
        <v>152.63999999999999</v>
      </c>
      <c r="G76" s="17">
        <v>82.71</v>
      </c>
      <c r="H76" s="17">
        <v>40.54</v>
      </c>
      <c r="I76" s="17">
        <v>42.17</v>
      </c>
      <c r="J76" s="17">
        <f t="shared" si="4"/>
        <v>82.71</v>
      </c>
      <c r="K76" s="17">
        <f t="shared" si="5"/>
        <v>6188.02</v>
      </c>
      <c r="L76" s="17">
        <f t="shared" si="6"/>
        <v>6436.83</v>
      </c>
      <c r="M76" s="17">
        <f t="shared" si="7"/>
        <v>12624.85</v>
      </c>
    </row>
    <row r="77" spans="1:13" ht="24" customHeight="1">
      <c r="A77" s="14" t="s">
        <v>212</v>
      </c>
      <c r="B77" s="15" t="s">
        <v>213</v>
      </c>
      <c r="C77" s="14" t="s">
        <v>59</v>
      </c>
      <c r="D77" s="14" t="s">
        <v>214</v>
      </c>
      <c r="E77" s="16" t="s">
        <v>196</v>
      </c>
      <c r="F77" s="15">
        <v>159.6</v>
      </c>
      <c r="G77" s="17">
        <v>17.190000000000001</v>
      </c>
      <c r="H77" s="17">
        <v>3.97</v>
      </c>
      <c r="I77" s="17">
        <v>13.22</v>
      </c>
      <c r="J77" s="17">
        <f t="shared" si="4"/>
        <v>17.190000000000001</v>
      </c>
      <c r="K77" s="17">
        <f t="shared" si="5"/>
        <v>633.61</v>
      </c>
      <c r="L77" s="17">
        <f t="shared" si="6"/>
        <v>2109.91</v>
      </c>
      <c r="M77" s="17">
        <f t="shared" si="7"/>
        <v>2743.52</v>
      </c>
    </row>
    <row r="78" spans="1:13" ht="24" customHeight="1">
      <c r="A78" s="14" t="s">
        <v>215</v>
      </c>
      <c r="B78" s="15" t="s">
        <v>216</v>
      </c>
      <c r="C78" s="14" t="s">
        <v>59</v>
      </c>
      <c r="D78" s="14" t="s">
        <v>217</v>
      </c>
      <c r="E78" s="16" t="s">
        <v>196</v>
      </c>
      <c r="F78" s="15">
        <v>527.1</v>
      </c>
      <c r="G78" s="17">
        <v>16.11</v>
      </c>
      <c r="H78" s="17">
        <v>2.84</v>
      </c>
      <c r="I78" s="17">
        <v>13.27</v>
      </c>
      <c r="J78" s="17">
        <f t="shared" si="4"/>
        <v>16.11</v>
      </c>
      <c r="K78" s="17">
        <f t="shared" si="5"/>
        <v>1496.96</v>
      </c>
      <c r="L78" s="17">
        <f t="shared" si="6"/>
        <v>6994.62</v>
      </c>
      <c r="M78" s="17">
        <f t="shared" si="7"/>
        <v>8491.58</v>
      </c>
    </row>
    <row r="79" spans="1:13" ht="24" customHeight="1">
      <c r="A79" s="14" t="s">
        <v>218</v>
      </c>
      <c r="B79" s="15" t="s">
        <v>219</v>
      </c>
      <c r="C79" s="14" t="s">
        <v>59</v>
      </c>
      <c r="D79" s="14" t="s">
        <v>220</v>
      </c>
      <c r="E79" s="16" t="s">
        <v>196</v>
      </c>
      <c r="F79" s="15">
        <v>610.79999999999995</v>
      </c>
      <c r="G79" s="17">
        <v>18.29</v>
      </c>
      <c r="H79" s="17">
        <v>5.56</v>
      </c>
      <c r="I79" s="17">
        <v>12.73</v>
      </c>
      <c r="J79" s="17">
        <f t="shared" si="4"/>
        <v>18.29</v>
      </c>
      <c r="K79" s="17">
        <f t="shared" si="5"/>
        <v>3396.04</v>
      </c>
      <c r="L79" s="17">
        <f t="shared" si="6"/>
        <v>7775.4900000000007</v>
      </c>
      <c r="M79" s="17">
        <f t="shared" si="7"/>
        <v>11171.53</v>
      </c>
    </row>
    <row r="80" spans="1:13" ht="36" customHeight="1">
      <c r="A80" s="14" t="s">
        <v>221</v>
      </c>
      <c r="B80" s="15" t="s">
        <v>222</v>
      </c>
      <c r="C80" s="14" t="s">
        <v>59</v>
      </c>
      <c r="D80" s="14" t="s">
        <v>223</v>
      </c>
      <c r="E80" s="16" t="s">
        <v>80</v>
      </c>
      <c r="F80" s="15">
        <v>92.73</v>
      </c>
      <c r="G80" s="17">
        <v>644.32000000000005</v>
      </c>
      <c r="H80" s="17">
        <v>12.56</v>
      </c>
      <c r="I80" s="17">
        <v>631.76</v>
      </c>
      <c r="J80" s="17">
        <f t="shared" si="4"/>
        <v>644.32000000000005</v>
      </c>
      <c r="K80" s="17">
        <f t="shared" si="5"/>
        <v>1164.68</v>
      </c>
      <c r="L80" s="17">
        <f t="shared" si="6"/>
        <v>58583.11</v>
      </c>
      <c r="M80" s="17">
        <f t="shared" si="7"/>
        <v>59747.79</v>
      </c>
    </row>
    <row r="81" spans="1:13" ht="24" customHeight="1">
      <c r="A81" s="14" t="s">
        <v>224</v>
      </c>
      <c r="B81" s="15" t="s">
        <v>225</v>
      </c>
      <c r="C81" s="14" t="s">
        <v>59</v>
      </c>
      <c r="D81" s="14" t="s">
        <v>226</v>
      </c>
      <c r="E81" s="16" t="s">
        <v>80</v>
      </c>
      <c r="F81" s="15">
        <v>257.31</v>
      </c>
      <c r="G81" s="17">
        <v>25.88</v>
      </c>
      <c r="H81" s="17">
        <v>16.13</v>
      </c>
      <c r="I81" s="17">
        <v>9.75</v>
      </c>
      <c r="J81" s="17">
        <f t="shared" si="4"/>
        <v>25.88</v>
      </c>
      <c r="K81" s="17">
        <f t="shared" si="5"/>
        <v>4150.41</v>
      </c>
      <c r="L81" s="17">
        <f t="shared" si="6"/>
        <v>2508.7700000000004</v>
      </c>
      <c r="M81" s="17">
        <f t="shared" si="7"/>
        <v>6659.18</v>
      </c>
    </row>
    <row r="82" spans="1:13" ht="36" customHeight="1">
      <c r="A82" s="14" t="s">
        <v>227</v>
      </c>
      <c r="B82" s="15" t="s">
        <v>228</v>
      </c>
      <c r="C82" s="14" t="s">
        <v>59</v>
      </c>
      <c r="D82" s="14" t="s">
        <v>229</v>
      </c>
      <c r="E82" s="16" t="s">
        <v>196</v>
      </c>
      <c r="F82" s="15">
        <v>710.4</v>
      </c>
      <c r="G82" s="17">
        <v>23.57</v>
      </c>
      <c r="H82" s="17">
        <v>0.89</v>
      </c>
      <c r="I82" s="17">
        <v>22.68</v>
      </c>
      <c r="J82" s="17">
        <f t="shared" si="4"/>
        <v>23.57</v>
      </c>
      <c r="K82" s="17">
        <f t="shared" si="5"/>
        <v>632.25</v>
      </c>
      <c r="L82" s="17">
        <f t="shared" si="6"/>
        <v>16111.869999999999</v>
      </c>
      <c r="M82" s="17">
        <f t="shared" si="7"/>
        <v>16744.12</v>
      </c>
    </row>
    <row r="83" spans="1:13" ht="36" customHeight="1">
      <c r="A83" s="14" t="s">
        <v>230</v>
      </c>
      <c r="B83" s="15" t="s">
        <v>231</v>
      </c>
      <c r="C83" s="14" t="s">
        <v>59</v>
      </c>
      <c r="D83" s="14" t="s">
        <v>232</v>
      </c>
      <c r="E83" s="16" t="s">
        <v>80</v>
      </c>
      <c r="F83" s="15">
        <v>48</v>
      </c>
      <c r="G83" s="17">
        <v>594.05999999999995</v>
      </c>
      <c r="H83" s="17">
        <v>11.88</v>
      </c>
      <c r="I83" s="17">
        <v>582.17999999999995</v>
      </c>
      <c r="J83" s="17">
        <f t="shared" si="4"/>
        <v>594.05999999999995</v>
      </c>
      <c r="K83" s="17">
        <f t="shared" si="5"/>
        <v>570.24</v>
      </c>
      <c r="L83" s="17">
        <f t="shared" si="6"/>
        <v>27944.639999999999</v>
      </c>
      <c r="M83" s="17">
        <f t="shared" si="7"/>
        <v>28514.880000000001</v>
      </c>
    </row>
    <row r="84" spans="1:13" ht="24" customHeight="1">
      <c r="A84" s="12" t="s">
        <v>233</v>
      </c>
      <c r="B84" s="12"/>
      <c r="C84" s="12"/>
      <c r="D84" s="12" t="s">
        <v>234</v>
      </c>
      <c r="E84" s="12"/>
      <c r="F84" s="13"/>
      <c r="G84" s="12"/>
      <c r="H84" s="12"/>
      <c r="I84" s="12"/>
      <c r="J84" s="12"/>
      <c r="K84" s="12"/>
      <c r="L84" s="12"/>
      <c r="M84" s="19">
        <v>196183.67</v>
      </c>
    </row>
    <row r="85" spans="1:13" ht="48" customHeight="1">
      <c r="A85" s="14" t="s">
        <v>235</v>
      </c>
      <c r="B85" s="15" t="s">
        <v>236</v>
      </c>
      <c r="C85" s="14" t="s">
        <v>59</v>
      </c>
      <c r="D85" s="14" t="s">
        <v>237</v>
      </c>
      <c r="E85" s="16" t="s">
        <v>76</v>
      </c>
      <c r="F85" s="15">
        <v>133.68</v>
      </c>
      <c r="G85" s="17">
        <v>79.06</v>
      </c>
      <c r="H85" s="17">
        <v>24.71</v>
      </c>
      <c r="I85" s="17">
        <v>54.35</v>
      </c>
      <c r="J85" s="17">
        <f t="shared" ref="J85:J98" si="8">TRUNC(G85*(1+0/100),2)</f>
        <v>79.06</v>
      </c>
      <c r="K85" s="17">
        <f t="shared" ref="K85:K98" si="9">TRUNC(F85*H85,2)</f>
        <v>3303.23</v>
      </c>
      <c r="L85" s="17">
        <f t="shared" ref="L85:L98" si="10">M85-K85</f>
        <v>7265.51</v>
      </c>
      <c r="M85" s="17">
        <f t="shared" ref="M85:M98" si="11">TRUNC(F85*J85,2)</f>
        <v>10568.74</v>
      </c>
    </row>
    <row r="86" spans="1:13" ht="36" customHeight="1">
      <c r="A86" s="14" t="s">
        <v>238</v>
      </c>
      <c r="B86" s="15" t="s">
        <v>239</v>
      </c>
      <c r="C86" s="14" t="s">
        <v>59</v>
      </c>
      <c r="D86" s="14" t="s">
        <v>240</v>
      </c>
      <c r="E86" s="16" t="s">
        <v>76</v>
      </c>
      <c r="F86" s="15">
        <v>312.29000000000002</v>
      </c>
      <c r="G86" s="17">
        <v>121.66</v>
      </c>
      <c r="H86" s="17">
        <v>42</v>
      </c>
      <c r="I86" s="17">
        <v>79.66</v>
      </c>
      <c r="J86" s="17">
        <f t="shared" si="8"/>
        <v>121.66</v>
      </c>
      <c r="K86" s="17">
        <f t="shared" si="9"/>
        <v>13116.18</v>
      </c>
      <c r="L86" s="17">
        <f t="shared" si="10"/>
        <v>24877.019999999997</v>
      </c>
      <c r="M86" s="17">
        <f t="shared" si="11"/>
        <v>37993.199999999997</v>
      </c>
    </row>
    <row r="87" spans="1:13" ht="48" customHeight="1">
      <c r="A87" s="14" t="s">
        <v>241</v>
      </c>
      <c r="B87" s="15" t="s">
        <v>242</v>
      </c>
      <c r="C87" s="14" t="s">
        <v>59</v>
      </c>
      <c r="D87" s="14" t="s">
        <v>243</v>
      </c>
      <c r="E87" s="16" t="s">
        <v>196</v>
      </c>
      <c r="F87" s="15">
        <v>698.4</v>
      </c>
      <c r="G87" s="17">
        <v>18.34</v>
      </c>
      <c r="H87" s="17">
        <v>5.76</v>
      </c>
      <c r="I87" s="17">
        <v>12.58</v>
      </c>
      <c r="J87" s="17">
        <f t="shared" si="8"/>
        <v>18.34</v>
      </c>
      <c r="K87" s="17">
        <f t="shared" si="9"/>
        <v>4022.78</v>
      </c>
      <c r="L87" s="17">
        <f t="shared" si="10"/>
        <v>8785.869999999999</v>
      </c>
      <c r="M87" s="17">
        <f t="shared" si="11"/>
        <v>12808.65</v>
      </c>
    </row>
    <row r="88" spans="1:13" ht="48" customHeight="1">
      <c r="A88" s="14" t="s">
        <v>244</v>
      </c>
      <c r="B88" s="15" t="s">
        <v>245</v>
      </c>
      <c r="C88" s="14" t="s">
        <v>59</v>
      </c>
      <c r="D88" s="14" t="s">
        <v>246</v>
      </c>
      <c r="E88" s="16" t="s">
        <v>196</v>
      </c>
      <c r="F88" s="15">
        <v>14.4</v>
      </c>
      <c r="G88" s="17">
        <v>17.25</v>
      </c>
      <c r="H88" s="17">
        <v>4.07</v>
      </c>
      <c r="I88" s="17">
        <v>13.18</v>
      </c>
      <c r="J88" s="17">
        <f t="shared" si="8"/>
        <v>17.25</v>
      </c>
      <c r="K88" s="17">
        <f t="shared" si="9"/>
        <v>58.6</v>
      </c>
      <c r="L88" s="17">
        <f t="shared" si="10"/>
        <v>189.8</v>
      </c>
      <c r="M88" s="17">
        <f t="shared" si="11"/>
        <v>248.4</v>
      </c>
    </row>
    <row r="89" spans="1:13" ht="48" customHeight="1">
      <c r="A89" s="14" t="s">
        <v>247</v>
      </c>
      <c r="B89" s="15" t="s">
        <v>248</v>
      </c>
      <c r="C89" s="14" t="s">
        <v>59</v>
      </c>
      <c r="D89" s="14" t="s">
        <v>249</v>
      </c>
      <c r="E89" s="16" t="s">
        <v>196</v>
      </c>
      <c r="F89" s="15">
        <v>593.70000000000005</v>
      </c>
      <c r="G89" s="17">
        <v>16.11</v>
      </c>
      <c r="H89" s="17">
        <v>2.86</v>
      </c>
      <c r="I89" s="17">
        <v>13.25</v>
      </c>
      <c r="J89" s="17">
        <f t="shared" si="8"/>
        <v>16.11</v>
      </c>
      <c r="K89" s="17">
        <f t="shared" si="9"/>
        <v>1697.98</v>
      </c>
      <c r="L89" s="17">
        <f t="shared" si="10"/>
        <v>7866.52</v>
      </c>
      <c r="M89" s="17">
        <f t="shared" si="11"/>
        <v>9564.5</v>
      </c>
    </row>
    <row r="90" spans="1:13" ht="48" customHeight="1">
      <c r="A90" s="14" t="s">
        <v>250</v>
      </c>
      <c r="B90" s="15" t="s">
        <v>251</v>
      </c>
      <c r="C90" s="14" t="s">
        <v>59</v>
      </c>
      <c r="D90" s="14" t="s">
        <v>252</v>
      </c>
      <c r="E90" s="16" t="s">
        <v>196</v>
      </c>
      <c r="F90" s="15">
        <v>931.8</v>
      </c>
      <c r="G90" s="17">
        <v>14.36</v>
      </c>
      <c r="H90" s="17">
        <v>2.06</v>
      </c>
      <c r="I90" s="17">
        <v>12.3</v>
      </c>
      <c r="J90" s="17">
        <f t="shared" si="8"/>
        <v>14.36</v>
      </c>
      <c r="K90" s="17">
        <f t="shared" si="9"/>
        <v>1919.5</v>
      </c>
      <c r="L90" s="17">
        <f t="shared" si="10"/>
        <v>11461.14</v>
      </c>
      <c r="M90" s="17">
        <f t="shared" si="11"/>
        <v>13380.64</v>
      </c>
    </row>
    <row r="91" spans="1:13" ht="48" customHeight="1">
      <c r="A91" s="14" t="s">
        <v>253</v>
      </c>
      <c r="B91" s="15" t="s">
        <v>254</v>
      </c>
      <c r="C91" s="14" t="s">
        <v>59</v>
      </c>
      <c r="D91" s="14" t="s">
        <v>255</v>
      </c>
      <c r="E91" s="16" t="s">
        <v>196</v>
      </c>
      <c r="F91" s="15">
        <v>249.3</v>
      </c>
      <c r="G91" s="17">
        <v>12.08</v>
      </c>
      <c r="H91" s="17">
        <v>1.47</v>
      </c>
      <c r="I91" s="17">
        <v>10.61</v>
      </c>
      <c r="J91" s="17">
        <f t="shared" si="8"/>
        <v>12.08</v>
      </c>
      <c r="K91" s="17">
        <f t="shared" si="9"/>
        <v>366.47</v>
      </c>
      <c r="L91" s="17">
        <f t="shared" si="10"/>
        <v>2645.0699999999997</v>
      </c>
      <c r="M91" s="17">
        <f t="shared" si="11"/>
        <v>3011.54</v>
      </c>
    </row>
    <row r="92" spans="1:13" ht="48" customHeight="1">
      <c r="A92" s="14" t="s">
        <v>256</v>
      </c>
      <c r="B92" s="15" t="s">
        <v>257</v>
      </c>
      <c r="C92" s="14" t="s">
        <v>59</v>
      </c>
      <c r="D92" s="14" t="s">
        <v>258</v>
      </c>
      <c r="E92" s="16" t="s">
        <v>196</v>
      </c>
      <c r="F92" s="15">
        <v>120</v>
      </c>
      <c r="G92" s="17">
        <v>16.34</v>
      </c>
      <c r="H92" s="17">
        <v>4.0599999999999996</v>
      </c>
      <c r="I92" s="17">
        <v>12.28</v>
      </c>
      <c r="J92" s="17">
        <f t="shared" si="8"/>
        <v>16.34</v>
      </c>
      <c r="K92" s="17">
        <f t="shared" si="9"/>
        <v>487.2</v>
      </c>
      <c r="L92" s="17">
        <f t="shared" si="10"/>
        <v>1473.6</v>
      </c>
      <c r="M92" s="17">
        <f t="shared" si="11"/>
        <v>1960.8</v>
      </c>
    </row>
    <row r="93" spans="1:13" ht="48" customHeight="1">
      <c r="A93" s="14" t="s">
        <v>259</v>
      </c>
      <c r="B93" s="15" t="s">
        <v>260</v>
      </c>
      <c r="C93" s="14" t="s">
        <v>59</v>
      </c>
      <c r="D93" s="14" t="s">
        <v>261</v>
      </c>
      <c r="E93" s="16" t="s">
        <v>196</v>
      </c>
      <c r="F93" s="15">
        <v>176.1</v>
      </c>
      <c r="G93" s="17">
        <v>15.69</v>
      </c>
      <c r="H93" s="17">
        <v>2.82</v>
      </c>
      <c r="I93" s="17">
        <v>12.87</v>
      </c>
      <c r="J93" s="17">
        <f t="shared" si="8"/>
        <v>15.69</v>
      </c>
      <c r="K93" s="17">
        <f t="shared" si="9"/>
        <v>496.6</v>
      </c>
      <c r="L93" s="17">
        <f t="shared" si="10"/>
        <v>2266.4</v>
      </c>
      <c r="M93" s="17">
        <f t="shared" si="11"/>
        <v>2763</v>
      </c>
    </row>
    <row r="94" spans="1:13" ht="48" customHeight="1">
      <c r="A94" s="14" t="s">
        <v>262</v>
      </c>
      <c r="B94" s="15" t="s">
        <v>263</v>
      </c>
      <c r="C94" s="14" t="s">
        <v>59</v>
      </c>
      <c r="D94" s="14" t="s">
        <v>264</v>
      </c>
      <c r="E94" s="16" t="s">
        <v>196</v>
      </c>
      <c r="F94" s="15">
        <v>7.8</v>
      </c>
      <c r="G94" s="17">
        <v>13.42</v>
      </c>
      <c r="H94" s="17">
        <v>1.37</v>
      </c>
      <c r="I94" s="17">
        <v>12.05</v>
      </c>
      <c r="J94" s="17">
        <f t="shared" si="8"/>
        <v>13.42</v>
      </c>
      <c r="K94" s="17">
        <f t="shared" si="9"/>
        <v>10.68</v>
      </c>
      <c r="L94" s="17">
        <f t="shared" si="10"/>
        <v>93.990000000000009</v>
      </c>
      <c r="M94" s="17">
        <f t="shared" si="11"/>
        <v>104.67</v>
      </c>
    </row>
    <row r="95" spans="1:13" ht="24" customHeight="1">
      <c r="A95" s="14" t="s">
        <v>265</v>
      </c>
      <c r="B95" s="15" t="s">
        <v>266</v>
      </c>
      <c r="C95" s="14" t="s">
        <v>59</v>
      </c>
      <c r="D95" s="14" t="s">
        <v>267</v>
      </c>
      <c r="E95" s="16" t="s">
        <v>76</v>
      </c>
      <c r="F95" s="15">
        <v>453</v>
      </c>
      <c r="G95" s="17">
        <v>51.23</v>
      </c>
      <c r="H95" s="17">
        <v>17.850000000000001</v>
      </c>
      <c r="I95" s="17">
        <v>33.380000000000003</v>
      </c>
      <c r="J95" s="17">
        <f t="shared" si="8"/>
        <v>51.23</v>
      </c>
      <c r="K95" s="17">
        <f t="shared" si="9"/>
        <v>8086.05</v>
      </c>
      <c r="L95" s="17">
        <f t="shared" si="10"/>
        <v>15121.14</v>
      </c>
      <c r="M95" s="17">
        <f t="shared" si="11"/>
        <v>23207.19</v>
      </c>
    </row>
    <row r="96" spans="1:13" ht="24" customHeight="1">
      <c r="A96" s="14" t="s">
        <v>268</v>
      </c>
      <c r="B96" s="15" t="s">
        <v>269</v>
      </c>
      <c r="C96" s="14" t="s">
        <v>46</v>
      </c>
      <c r="D96" s="14" t="s">
        <v>270</v>
      </c>
      <c r="E96" s="16" t="s">
        <v>76</v>
      </c>
      <c r="F96" s="15">
        <v>453</v>
      </c>
      <c r="G96" s="17">
        <v>126.38</v>
      </c>
      <c r="H96" s="17">
        <v>30.25</v>
      </c>
      <c r="I96" s="17">
        <v>96.13</v>
      </c>
      <c r="J96" s="17">
        <f t="shared" si="8"/>
        <v>126.38</v>
      </c>
      <c r="K96" s="17">
        <f t="shared" si="9"/>
        <v>13703.25</v>
      </c>
      <c r="L96" s="17">
        <f t="shared" si="10"/>
        <v>43546.89</v>
      </c>
      <c r="M96" s="17">
        <f t="shared" si="11"/>
        <v>57250.14</v>
      </c>
    </row>
    <row r="97" spans="1:13" ht="60" customHeight="1">
      <c r="A97" s="14" t="s">
        <v>271</v>
      </c>
      <c r="B97" s="15" t="s">
        <v>272</v>
      </c>
      <c r="C97" s="14" t="s">
        <v>59</v>
      </c>
      <c r="D97" s="14" t="s">
        <v>273</v>
      </c>
      <c r="E97" s="16" t="s">
        <v>80</v>
      </c>
      <c r="F97" s="15">
        <v>10.32</v>
      </c>
      <c r="G97" s="17">
        <v>712.66</v>
      </c>
      <c r="H97" s="17">
        <v>127.73</v>
      </c>
      <c r="I97" s="17">
        <v>584.92999999999995</v>
      </c>
      <c r="J97" s="17">
        <f t="shared" si="8"/>
        <v>712.66</v>
      </c>
      <c r="K97" s="17">
        <f t="shared" si="9"/>
        <v>1318.17</v>
      </c>
      <c r="L97" s="17">
        <f t="shared" si="10"/>
        <v>6036.48</v>
      </c>
      <c r="M97" s="17">
        <f t="shared" si="11"/>
        <v>7354.65</v>
      </c>
    </row>
    <row r="98" spans="1:13" ht="60" customHeight="1">
      <c r="A98" s="14" t="s">
        <v>274</v>
      </c>
      <c r="B98" s="15" t="s">
        <v>275</v>
      </c>
      <c r="C98" s="14" t="s">
        <v>59</v>
      </c>
      <c r="D98" s="14" t="s">
        <v>276</v>
      </c>
      <c r="E98" s="16" t="s">
        <v>80</v>
      </c>
      <c r="F98" s="15">
        <v>26.82</v>
      </c>
      <c r="G98" s="17">
        <v>595.36</v>
      </c>
      <c r="H98" s="17">
        <v>22.16</v>
      </c>
      <c r="I98" s="17">
        <v>573.20000000000005</v>
      </c>
      <c r="J98" s="17">
        <f t="shared" si="8"/>
        <v>595.36</v>
      </c>
      <c r="K98" s="17">
        <f t="shared" si="9"/>
        <v>594.33000000000004</v>
      </c>
      <c r="L98" s="17">
        <f t="shared" si="10"/>
        <v>15373.22</v>
      </c>
      <c r="M98" s="17">
        <f t="shared" si="11"/>
        <v>15967.55</v>
      </c>
    </row>
    <row r="99" spans="1:13" ht="24" customHeight="1">
      <c r="A99" s="12" t="s">
        <v>277</v>
      </c>
      <c r="B99" s="12"/>
      <c r="C99" s="12"/>
      <c r="D99" s="12" t="s">
        <v>278</v>
      </c>
      <c r="E99" s="12"/>
      <c r="F99" s="13"/>
      <c r="G99" s="12"/>
      <c r="H99" s="12"/>
      <c r="I99" s="12"/>
      <c r="J99" s="12"/>
      <c r="K99" s="12"/>
      <c r="L99" s="12"/>
      <c r="M99" s="19">
        <v>0</v>
      </c>
    </row>
    <row r="100" spans="1:13" ht="24" customHeight="1">
      <c r="A100" s="12" t="s">
        <v>279</v>
      </c>
      <c r="B100" s="12"/>
      <c r="C100" s="12"/>
      <c r="D100" s="12" t="s">
        <v>280</v>
      </c>
      <c r="E100" s="12"/>
      <c r="F100" s="13"/>
      <c r="G100" s="12"/>
      <c r="H100" s="12"/>
      <c r="I100" s="12"/>
      <c r="J100" s="12"/>
      <c r="K100" s="12"/>
      <c r="L100" s="12"/>
      <c r="M100" s="19">
        <v>117552.44</v>
      </c>
    </row>
    <row r="101" spans="1:13" ht="24" customHeight="1">
      <c r="A101" s="12" t="s">
        <v>281</v>
      </c>
      <c r="B101" s="12"/>
      <c r="C101" s="12"/>
      <c r="D101" s="12" t="s">
        <v>282</v>
      </c>
      <c r="E101" s="12"/>
      <c r="F101" s="13"/>
      <c r="G101" s="12"/>
      <c r="H101" s="12"/>
      <c r="I101" s="12"/>
      <c r="J101" s="12"/>
      <c r="K101" s="12"/>
      <c r="L101" s="12"/>
      <c r="M101" s="19">
        <v>12565.22</v>
      </c>
    </row>
    <row r="102" spans="1:13" ht="24" customHeight="1">
      <c r="A102" s="14" t="s">
        <v>283</v>
      </c>
      <c r="B102" s="15" t="s">
        <v>284</v>
      </c>
      <c r="C102" s="14" t="s">
        <v>59</v>
      </c>
      <c r="D102" s="14" t="s">
        <v>285</v>
      </c>
      <c r="E102" s="16" t="s">
        <v>35</v>
      </c>
      <c r="F102" s="15">
        <v>3</v>
      </c>
      <c r="G102" s="17">
        <v>982.73</v>
      </c>
      <c r="H102" s="17">
        <v>6.13</v>
      </c>
      <c r="I102" s="17">
        <v>976.6</v>
      </c>
      <c r="J102" s="17">
        <f t="shared" ref="J102:J130" si="12">TRUNC(G102*(1+0/100),2)</f>
        <v>982.73</v>
      </c>
      <c r="K102" s="17">
        <f t="shared" ref="K102:K130" si="13">TRUNC(F102*H102,2)</f>
        <v>18.39</v>
      </c>
      <c r="L102" s="17">
        <f t="shared" ref="L102:L130" si="14">M102-K102</f>
        <v>2929.8</v>
      </c>
      <c r="M102" s="17">
        <f t="shared" ref="M102:M130" si="15">TRUNC(F102*J102,2)</f>
        <v>2948.19</v>
      </c>
    </row>
    <row r="103" spans="1:13" ht="24" customHeight="1">
      <c r="A103" s="14" t="s">
        <v>286</v>
      </c>
      <c r="B103" s="15" t="s">
        <v>287</v>
      </c>
      <c r="C103" s="14" t="s">
        <v>59</v>
      </c>
      <c r="D103" s="14" t="s">
        <v>288</v>
      </c>
      <c r="E103" s="16" t="s">
        <v>35</v>
      </c>
      <c r="F103" s="15">
        <v>3</v>
      </c>
      <c r="G103" s="17">
        <v>43.85</v>
      </c>
      <c r="H103" s="17">
        <v>2.1800000000000002</v>
      </c>
      <c r="I103" s="17">
        <v>41.67</v>
      </c>
      <c r="J103" s="17">
        <f t="shared" si="12"/>
        <v>43.85</v>
      </c>
      <c r="K103" s="17">
        <f t="shared" si="13"/>
        <v>6.54</v>
      </c>
      <c r="L103" s="17">
        <f t="shared" si="14"/>
        <v>125.01</v>
      </c>
      <c r="M103" s="17">
        <f t="shared" si="15"/>
        <v>131.55000000000001</v>
      </c>
    </row>
    <row r="104" spans="1:13" ht="24" customHeight="1">
      <c r="A104" s="14" t="s">
        <v>289</v>
      </c>
      <c r="B104" s="15" t="s">
        <v>290</v>
      </c>
      <c r="C104" s="14" t="s">
        <v>59</v>
      </c>
      <c r="D104" s="14" t="s">
        <v>291</v>
      </c>
      <c r="E104" s="16" t="s">
        <v>35</v>
      </c>
      <c r="F104" s="15">
        <v>3</v>
      </c>
      <c r="G104" s="17">
        <v>16.46</v>
      </c>
      <c r="H104" s="17">
        <v>2.1800000000000002</v>
      </c>
      <c r="I104" s="17">
        <v>14.28</v>
      </c>
      <c r="J104" s="17">
        <f t="shared" si="12"/>
        <v>16.46</v>
      </c>
      <c r="K104" s="17">
        <f t="shared" si="13"/>
        <v>6.54</v>
      </c>
      <c r="L104" s="17">
        <f t="shared" si="14"/>
        <v>42.84</v>
      </c>
      <c r="M104" s="17">
        <f t="shared" si="15"/>
        <v>49.38</v>
      </c>
    </row>
    <row r="105" spans="1:13" ht="36" customHeight="1">
      <c r="A105" s="14" t="s">
        <v>292</v>
      </c>
      <c r="B105" s="15" t="s">
        <v>293</v>
      </c>
      <c r="C105" s="14" t="s">
        <v>46</v>
      </c>
      <c r="D105" s="14" t="s">
        <v>294</v>
      </c>
      <c r="E105" s="16" t="s">
        <v>35</v>
      </c>
      <c r="F105" s="15">
        <v>3</v>
      </c>
      <c r="G105" s="17">
        <v>310.94</v>
      </c>
      <c r="H105" s="17">
        <v>115.54</v>
      </c>
      <c r="I105" s="17">
        <v>195.4</v>
      </c>
      <c r="J105" s="17">
        <f t="shared" si="12"/>
        <v>310.94</v>
      </c>
      <c r="K105" s="17">
        <f t="shared" si="13"/>
        <v>346.62</v>
      </c>
      <c r="L105" s="17">
        <f t="shared" si="14"/>
        <v>586.20000000000005</v>
      </c>
      <c r="M105" s="17">
        <f t="shared" si="15"/>
        <v>932.82</v>
      </c>
    </row>
    <row r="106" spans="1:13" ht="60" customHeight="1">
      <c r="A106" s="14" t="s">
        <v>295</v>
      </c>
      <c r="B106" s="15" t="s">
        <v>296</v>
      </c>
      <c r="C106" s="14" t="s">
        <v>59</v>
      </c>
      <c r="D106" s="14" t="s">
        <v>297</v>
      </c>
      <c r="E106" s="16" t="s">
        <v>35</v>
      </c>
      <c r="F106" s="15">
        <v>3</v>
      </c>
      <c r="G106" s="17">
        <v>21.28</v>
      </c>
      <c r="H106" s="17">
        <v>4.1500000000000004</v>
      </c>
      <c r="I106" s="17">
        <v>17.13</v>
      </c>
      <c r="J106" s="17">
        <f t="shared" si="12"/>
        <v>21.28</v>
      </c>
      <c r="K106" s="17">
        <f t="shared" si="13"/>
        <v>12.45</v>
      </c>
      <c r="L106" s="17">
        <f t="shared" si="14"/>
        <v>51.39</v>
      </c>
      <c r="M106" s="17">
        <f t="shared" si="15"/>
        <v>63.84</v>
      </c>
    </row>
    <row r="107" spans="1:13" ht="60" customHeight="1">
      <c r="A107" s="14" t="s">
        <v>298</v>
      </c>
      <c r="B107" s="15" t="s">
        <v>299</v>
      </c>
      <c r="C107" s="14" t="s">
        <v>59</v>
      </c>
      <c r="D107" s="14" t="s">
        <v>300</v>
      </c>
      <c r="E107" s="16" t="s">
        <v>35</v>
      </c>
      <c r="F107" s="15">
        <v>9</v>
      </c>
      <c r="G107" s="17">
        <v>23.42</v>
      </c>
      <c r="H107" s="17">
        <v>4.1500000000000004</v>
      </c>
      <c r="I107" s="17">
        <v>19.27</v>
      </c>
      <c r="J107" s="17">
        <f t="shared" si="12"/>
        <v>23.42</v>
      </c>
      <c r="K107" s="17">
        <f t="shared" si="13"/>
        <v>37.35</v>
      </c>
      <c r="L107" s="17">
        <f t="shared" si="14"/>
        <v>173.43</v>
      </c>
      <c r="M107" s="17">
        <f t="shared" si="15"/>
        <v>210.78</v>
      </c>
    </row>
    <row r="108" spans="1:13" ht="60" customHeight="1">
      <c r="A108" s="14" t="s">
        <v>301</v>
      </c>
      <c r="B108" s="15" t="s">
        <v>302</v>
      </c>
      <c r="C108" s="14" t="s">
        <v>59</v>
      </c>
      <c r="D108" s="14" t="s">
        <v>303</v>
      </c>
      <c r="E108" s="16" t="s">
        <v>35</v>
      </c>
      <c r="F108" s="15">
        <v>3</v>
      </c>
      <c r="G108" s="17">
        <v>28.33</v>
      </c>
      <c r="H108" s="17">
        <v>4.1500000000000004</v>
      </c>
      <c r="I108" s="17">
        <v>24.18</v>
      </c>
      <c r="J108" s="17">
        <f t="shared" si="12"/>
        <v>28.33</v>
      </c>
      <c r="K108" s="17">
        <f t="shared" si="13"/>
        <v>12.45</v>
      </c>
      <c r="L108" s="17">
        <f t="shared" si="14"/>
        <v>72.539999999999992</v>
      </c>
      <c r="M108" s="17">
        <f t="shared" si="15"/>
        <v>84.99</v>
      </c>
    </row>
    <row r="109" spans="1:13" ht="48" customHeight="1">
      <c r="A109" s="14" t="s">
        <v>304</v>
      </c>
      <c r="B109" s="15" t="s">
        <v>305</v>
      </c>
      <c r="C109" s="14" t="s">
        <v>59</v>
      </c>
      <c r="D109" s="14" t="s">
        <v>306</v>
      </c>
      <c r="E109" s="16" t="s">
        <v>35</v>
      </c>
      <c r="F109" s="15">
        <v>15</v>
      </c>
      <c r="G109" s="17">
        <v>3.88</v>
      </c>
      <c r="H109" s="17">
        <v>1.58</v>
      </c>
      <c r="I109" s="17">
        <v>2.2999999999999998</v>
      </c>
      <c r="J109" s="17">
        <f t="shared" si="12"/>
        <v>3.88</v>
      </c>
      <c r="K109" s="17">
        <f t="shared" si="13"/>
        <v>23.7</v>
      </c>
      <c r="L109" s="17">
        <f t="shared" si="14"/>
        <v>34.5</v>
      </c>
      <c r="M109" s="17">
        <f t="shared" si="15"/>
        <v>58.2</v>
      </c>
    </row>
    <row r="110" spans="1:13" ht="36" customHeight="1">
      <c r="A110" s="14" t="s">
        <v>307</v>
      </c>
      <c r="B110" s="15" t="s">
        <v>308</v>
      </c>
      <c r="C110" s="14" t="s">
        <v>59</v>
      </c>
      <c r="D110" s="14" t="s">
        <v>309</v>
      </c>
      <c r="E110" s="16" t="s">
        <v>35</v>
      </c>
      <c r="F110" s="15">
        <v>27</v>
      </c>
      <c r="G110" s="17">
        <v>4.59</v>
      </c>
      <c r="H110" s="17">
        <v>2.35</v>
      </c>
      <c r="I110" s="17">
        <v>2.2400000000000002</v>
      </c>
      <c r="J110" s="17">
        <f t="shared" si="12"/>
        <v>4.59</v>
      </c>
      <c r="K110" s="17">
        <f t="shared" si="13"/>
        <v>63.45</v>
      </c>
      <c r="L110" s="17">
        <f t="shared" si="14"/>
        <v>60.480000000000004</v>
      </c>
      <c r="M110" s="17">
        <f t="shared" si="15"/>
        <v>123.93</v>
      </c>
    </row>
    <row r="111" spans="1:13" ht="36" customHeight="1">
      <c r="A111" s="14" t="s">
        <v>310</v>
      </c>
      <c r="B111" s="15" t="s">
        <v>311</v>
      </c>
      <c r="C111" s="14" t="s">
        <v>59</v>
      </c>
      <c r="D111" s="14" t="s">
        <v>312</v>
      </c>
      <c r="E111" s="16" t="s">
        <v>48</v>
      </c>
      <c r="F111" s="15">
        <v>117</v>
      </c>
      <c r="G111" s="17">
        <v>8.39</v>
      </c>
      <c r="H111" s="17">
        <v>2.96</v>
      </c>
      <c r="I111" s="17">
        <v>5.43</v>
      </c>
      <c r="J111" s="17">
        <f t="shared" si="12"/>
        <v>8.39</v>
      </c>
      <c r="K111" s="17">
        <f t="shared" si="13"/>
        <v>346.32</v>
      </c>
      <c r="L111" s="17">
        <f t="shared" si="14"/>
        <v>635.30999999999995</v>
      </c>
      <c r="M111" s="17">
        <f t="shared" si="15"/>
        <v>981.63</v>
      </c>
    </row>
    <row r="112" spans="1:13" ht="36" customHeight="1">
      <c r="A112" s="14" t="s">
        <v>313</v>
      </c>
      <c r="B112" s="15" t="s">
        <v>314</v>
      </c>
      <c r="C112" s="14" t="s">
        <v>59</v>
      </c>
      <c r="D112" s="14" t="s">
        <v>315</v>
      </c>
      <c r="E112" s="16" t="s">
        <v>35</v>
      </c>
      <c r="F112" s="15">
        <v>9</v>
      </c>
      <c r="G112" s="17">
        <v>13.8</v>
      </c>
      <c r="H112" s="17">
        <v>1.58</v>
      </c>
      <c r="I112" s="17">
        <v>12.22</v>
      </c>
      <c r="J112" s="17">
        <f t="shared" si="12"/>
        <v>13.8</v>
      </c>
      <c r="K112" s="17">
        <f t="shared" si="13"/>
        <v>14.22</v>
      </c>
      <c r="L112" s="17">
        <f t="shared" si="14"/>
        <v>109.98</v>
      </c>
      <c r="M112" s="17">
        <f t="shared" si="15"/>
        <v>124.2</v>
      </c>
    </row>
    <row r="113" spans="1:13" ht="24" customHeight="1">
      <c r="A113" s="14" t="s">
        <v>316</v>
      </c>
      <c r="B113" s="15" t="s">
        <v>317</v>
      </c>
      <c r="C113" s="14" t="s">
        <v>59</v>
      </c>
      <c r="D113" s="14" t="s">
        <v>318</v>
      </c>
      <c r="E113" s="16" t="s">
        <v>35</v>
      </c>
      <c r="F113" s="15">
        <v>9</v>
      </c>
      <c r="G113" s="17">
        <v>8.43</v>
      </c>
      <c r="H113" s="17">
        <v>4.58</v>
      </c>
      <c r="I113" s="17">
        <v>3.85</v>
      </c>
      <c r="J113" s="17">
        <f t="shared" si="12"/>
        <v>8.43</v>
      </c>
      <c r="K113" s="17">
        <f t="shared" si="13"/>
        <v>41.22</v>
      </c>
      <c r="L113" s="17">
        <f t="shared" si="14"/>
        <v>34.650000000000006</v>
      </c>
      <c r="M113" s="17">
        <f t="shared" si="15"/>
        <v>75.87</v>
      </c>
    </row>
    <row r="114" spans="1:13" ht="24" customHeight="1">
      <c r="A114" s="14" t="s">
        <v>319</v>
      </c>
      <c r="B114" s="15" t="s">
        <v>320</v>
      </c>
      <c r="C114" s="14" t="s">
        <v>321</v>
      </c>
      <c r="D114" s="14" t="s">
        <v>322</v>
      </c>
      <c r="E114" s="16" t="s">
        <v>323</v>
      </c>
      <c r="F114" s="15">
        <v>9</v>
      </c>
      <c r="G114" s="17">
        <v>8.7899999999999991</v>
      </c>
      <c r="H114" s="17">
        <v>3.46</v>
      </c>
      <c r="I114" s="17">
        <v>5.33</v>
      </c>
      <c r="J114" s="17">
        <f t="shared" si="12"/>
        <v>8.7899999999999991</v>
      </c>
      <c r="K114" s="17">
        <f t="shared" si="13"/>
        <v>31.14</v>
      </c>
      <c r="L114" s="17">
        <f t="shared" si="14"/>
        <v>47.97</v>
      </c>
      <c r="M114" s="17">
        <f t="shared" si="15"/>
        <v>79.11</v>
      </c>
    </row>
    <row r="115" spans="1:13" ht="48" customHeight="1">
      <c r="A115" s="14" t="s">
        <v>324</v>
      </c>
      <c r="B115" s="15" t="s">
        <v>325</v>
      </c>
      <c r="C115" s="14" t="s">
        <v>59</v>
      </c>
      <c r="D115" s="14" t="s">
        <v>326</v>
      </c>
      <c r="E115" s="16" t="s">
        <v>35</v>
      </c>
      <c r="F115" s="15">
        <v>39</v>
      </c>
      <c r="G115" s="17">
        <v>4.6399999999999997</v>
      </c>
      <c r="H115" s="17">
        <v>1.82</v>
      </c>
      <c r="I115" s="17">
        <v>2.82</v>
      </c>
      <c r="J115" s="17">
        <f t="shared" si="12"/>
        <v>4.6399999999999997</v>
      </c>
      <c r="K115" s="17">
        <f t="shared" si="13"/>
        <v>70.98</v>
      </c>
      <c r="L115" s="17">
        <f t="shared" si="14"/>
        <v>109.98</v>
      </c>
      <c r="M115" s="17">
        <f t="shared" si="15"/>
        <v>180.96</v>
      </c>
    </row>
    <row r="116" spans="1:13" ht="24" customHeight="1">
      <c r="A116" s="14" t="s">
        <v>327</v>
      </c>
      <c r="B116" s="15" t="s">
        <v>328</v>
      </c>
      <c r="C116" s="14" t="s">
        <v>321</v>
      </c>
      <c r="D116" s="14" t="s">
        <v>329</v>
      </c>
      <c r="E116" s="16" t="s">
        <v>323</v>
      </c>
      <c r="F116" s="15">
        <v>21</v>
      </c>
      <c r="G116" s="17">
        <v>4.93</v>
      </c>
      <c r="H116" s="17">
        <v>2.6</v>
      </c>
      <c r="I116" s="17">
        <v>2.33</v>
      </c>
      <c r="J116" s="17">
        <f t="shared" si="12"/>
        <v>4.93</v>
      </c>
      <c r="K116" s="17">
        <f t="shared" si="13"/>
        <v>54.6</v>
      </c>
      <c r="L116" s="17">
        <f t="shared" si="14"/>
        <v>48.93</v>
      </c>
      <c r="M116" s="17">
        <f t="shared" si="15"/>
        <v>103.53</v>
      </c>
    </row>
    <row r="117" spans="1:13" ht="36" customHeight="1">
      <c r="A117" s="14" t="s">
        <v>330</v>
      </c>
      <c r="B117" s="15" t="s">
        <v>331</v>
      </c>
      <c r="C117" s="14" t="s">
        <v>59</v>
      </c>
      <c r="D117" s="14" t="s">
        <v>332</v>
      </c>
      <c r="E117" s="16" t="s">
        <v>35</v>
      </c>
      <c r="F117" s="15">
        <v>3</v>
      </c>
      <c r="G117" s="17">
        <v>11.45</v>
      </c>
      <c r="H117" s="17">
        <v>4.58</v>
      </c>
      <c r="I117" s="17">
        <v>6.87</v>
      </c>
      <c r="J117" s="17">
        <f t="shared" si="12"/>
        <v>11.45</v>
      </c>
      <c r="K117" s="17">
        <f t="shared" si="13"/>
        <v>13.74</v>
      </c>
      <c r="L117" s="17">
        <f t="shared" si="14"/>
        <v>20.61</v>
      </c>
      <c r="M117" s="17">
        <f t="shared" si="15"/>
        <v>34.35</v>
      </c>
    </row>
    <row r="118" spans="1:13" ht="36" customHeight="1">
      <c r="A118" s="14" t="s">
        <v>333</v>
      </c>
      <c r="B118" s="15" t="s">
        <v>334</v>
      </c>
      <c r="C118" s="14" t="s">
        <v>59</v>
      </c>
      <c r="D118" s="14" t="s">
        <v>335</v>
      </c>
      <c r="E118" s="16" t="s">
        <v>35</v>
      </c>
      <c r="F118" s="15">
        <v>9</v>
      </c>
      <c r="G118" s="17">
        <v>6.66</v>
      </c>
      <c r="H118" s="17">
        <v>3.94</v>
      </c>
      <c r="I118" s="17">
        <v>2.72</v>
      </c>
      <c r="J118" s="17">
        <f t="shared" si="12"/>
        <v>6.66</v>
      </c>
      <c r="K118" s="17">
        <f t="shared" si="13"/>
        <v>35.46</v>
      </c>
      <c r="L118" s="17">
        <f t="shared" si="14"/>
        <v>24.479999999999997</v>
      </c>
      <c r="M118" s="17">
        <f t="shared" si="15"/>
        <v>59.94</v>
      </c>
    </row>
    <row r="119" spans="1:13" ht="36" customHeight="1">
      <c r="A119" s="14" t="s">
        <v>336</v>
      </c>
      <c r="B119" s="15" t="s">
        <v>337</v>
      </c>
      <c r="C119" s="14" t="s">
        <v>59</v>
      </c>
      <c r="D119" s="14" t="s">
        <v>338</v>
      </c>
      <c r="E119" s="16" t="s">
        <v>35</v>
      </c>
      <c r="F119" s="15">
        <v>93</v>
      </c>
      <c r="G119" s="17">
        <v>7.99</v>
      </c>
      <c r="H119" s="17">
        <v>4.58</v>
      </c>
      <c r="I119" s="17">
        <v>3.41</v>
      </c>
      <c r="J119" s="17">
        <f t="shared" si="12"/>
        <v>7.99</v>
      </c>
      <c r="K119" s="17">
        <f t="shared" si="13"/>
        <v>425.94</v>
      </c>
      <c r="L119" s="17">
        <f t="shared" si="14"/>
        <v>317.13000000000005</v>
      </c>
      <c r="M119" s="17">
        <f t="shared" si="15"/>
        <v>743.07</v>
      </c>
    </row>
    <row r="120" spans="1:13" ht="36" customHeight="1">
      <c r="A120" s="14" t="s">
        <v>339</v>
      </c>
      <c r="B120" s="15" t="s">
        <v>340</v>
      </c>
      <c r="C120" s="14" t="s">
        <v>59</v>
      </c>
      <c r="D120" s="14" t="s">
        <v>341</v>
      </c>
      <c r="E120" s="16" t="s">
        <v>35</v>
      </c>
      <c r="F120" s="15">
        <v>12</v>
      </c>
      <c r="G120" s="17">
        <v>11.63</v>
      </c>
      <c r="H120" s="17">
        <v>5.47</v>
      </c>
      <c r="I120" s="17">
        <v>6.16</v>
      </c>
      <c r="J120" s="17">
        <f t="shared" si="12"/>
        <v>11.63</v>
      </c>
      <c r="K120" s="17">
        <f t="shared" si="13"/>
        <v>65.64</v>
      </c>
      <c r="L120" s="17">
        <f t="shared" si="14"/>
        <v>73.92</v>
      </c>
      <c r="M120" s="17">
        <f t="shared" si="15"/>
        <v>139.56</v>
      </c>
    </row>
    <row r="121" spans="1:13" ht="36" customHeight="1">
      <c r="A121" s="14" t="s">
        <v>342</v>
      </c>
      <c r="B121" s="15" t="s">
        <v>343</v>
      </c>
      <c r="C121" s="14" t="s">
        <v>59</v>
      </c>
      <c r="D121" s="14" t="s">
        <v>344</v>
      </c>
      <c r="E121" s="16" t="s">
        <v>35</v>
      </c>
      <c r="F121" s="15">
        <v>3</v>
      </c>
      <c r="G121" s="17">
        <v>6.11</v>
      </c>
      <c r="H121" s="17">
        <v>3.05</v>
      </c>
      <c r="I121" s="17">
        <v>3.06</v>
      </c>
      <c r="J121" s="17">
        <f t="shared" si="12"/>
        <v>6.11</v>
      </c>
      <c r="K121" s="17">
        <f t="shared" si="13"/>
        <v>9.15</v>
      </c>
      <c r="L121" s="17">
        <f t="shared" si="14"/>
        <v>9.1799999999999979</v>
      </c>
      <c r="M121" s="17">
        <f t="shared" si="15"/>
        <v>18.329999999999998</v>
      </c>
    </row>
    <row r="122" spans="1:13" ht="36" customHeight="1">
      <c r="A122" s="14" t="s">
        <v>345</v>
      </c>
      <c r="B122" s="15" t="s">
        <v>346</v>
      </c>
      <c r="C122" s="14" t="s">
        <v>59</v>
      </c>
      <c r="D122" s="14" t="s">
        <v>347</v>
      </c>
      <c r="E122" s="16" t="s">
        <v>48</v>
      </c>
      <c r="F122" s="15">
        <v>157</v>
      </c>
      <c r="G122" s="17">
        <v>20.51</v>
      </c>
      <c r="H122" s="17">
        <v>11.27</v>
      </c>
      <c r="I122" s="17">
        <v>9.24</v>
      </c>
      <c r="J122" s="17">
        <f t="shared" si="12"/>
        <v>20.51</v>
      </c>
      <c r="K122" s="17">
        <f t="shared" si="13"/>
        <v>1769.39</v>
      </c>
      <c r="L122" s="17">
        <f t="shared" si="14"/>
        <v>1450.68</v>
      </c>
      <c r="M122" s="17">
        <f t="shared" si="15"/>
        <v>3220.07</v>
      </c>
    </row>
    <row r="123" spans="1:13" ht="36" customHeight="1">
      <c r="A123" s="14" t="s">
        <v>348</v>
      </c>
      <c r="B123" s="15" t="s">
        <v>349</v>
      </c>
      <c r="C123" s="14" t="s">
        <v>59</v>
      </c>
      <c r="D123" s="14" t="s">
        <v>350</v>
      </c>
      <c r="E123" s="16" t="s">
        <v>48</v>
      </c>
      <c r="F123" s="15">
        <v>18</v>
      </c>
      <c r="G123" s="17">
        <v>30.59</v>
      </c>
      <c r="H123" s="17">
        <v>13.45</v>
      </c>
      <c r="I123" s="17">
        <v>17.14</v>
      </c>
      <c r="J123" s="17">
        <f t="shared" si="12"/>
        <v>30.59</v>
      </c>
      <c r="K123" s="17">
        <f t="shared" si="13"/>
        <v>242.1</v>
      </c>
      <c r="L123" s="17">
        <f t="shared" si="14"/>
        <v>308.52</v>
      </c>
      <c r="M123" s="17">
        <f t="shared" si="15"/>
        <v>550.62</v>
      </c>
    </row>
    <row r="124" spans="1:13" ht="36" customHeight="1">
      <c r="A124" s="14" t="s">
        <v>351</v>
      </c>
      <c r="B124" s="15" t="s">
        <v>352</v>
      </c>
      <c r="C124" s="14" t="s">
        <v>59</v>
      </c>
      <c r="D124" s="14" t="s">
        <v>353</v>
      </c>
      <c r="E124" s="16" t="s">
        <v>35</v>
      </c>
      <c r="F124" s="15">
        <v>54</v>
      </c>
      <c r="G124" s="17">
        <v>11.27</v>
      </c>
      <c r="H124" s="17">
        <v>6.11</v>
      </c>
      <c r="I124" s="17">
        <v>5.16</v>
      </c>
      <c r="J124" s="17">
        <f t="shared" si="12"/>
        <v>11.27</v>
      </c>
      <c r="K124" s="17">
        <f t="shared" si="13"/>
        <v>329.94</v>
      </c>
      <c r="L124" s="17">
        <f t="shared" si="14"/>
        <v>278.64000000000004</v>
      </c>
      <c r="M124" s="17">
        <f t="shared" si="15"/>
        <v>608.58000000000004</v>
      </c>
    </row>
    <row r="125" spans="1:13" ht="36" customHeight="1">
      <c r="A125" s="14" t="s">
        <v>354</v>
      </c>
      <c r="B125" s="15" t="s">
        <v>355</v>
      </c>
      <c r="C125" s="14" t="s">
        <v>59</v>
      </c>
      <c r="D125" s="14" t="s">
        <v>356</v>
      </c>
      <c r="E125" s="16" t="s">
        <v>35</v>
      </c>
      <c r="F125" s="15">
        <v>3</v>
      </c>
      <c r="G125" s="17">
        <v>17.57</v>
      </c>
      <c r="H125" s="17">
        <v>7.27</v>
      </c>
      <c r="I125" s="17">
        <v>10.3</v>
      </c>
      <c r="J125" s="17">
        <f t="shared" si="12"/>
        <v>17.57</v>
      </c>
      <c r="K125" s="17">
        <f t="shared" si="13"/>
        <v>21.81</v>
      </c>
      <c r="L125" s="17">
        <f t="shared" si="14"/>
        <v>30.900000000000002</v>
      </c>
      <c r="M125" s="17">
        <f t="shared" si="15"/>
        <v>52.71</v>
      </c>
    </row>
    <row r="126" spans="1:13" ht="36" customHeight="1">
      <c r="A126" s="14" t="s">
        <v>357</v>
      </c>
      <c r="B126" s="15" t="s">
        <v>358</v>
      </c>
      <c r="C126" s="14" t="s">
        <v>59</v>
      </c>
      <c r="D126" s="14" t="s">
        <v>359</v>
      </c>
      <c r="E126" s="16" t="s">
        <v>35</v>
      </c>
      <c r="F126" s="15">
        <v>12</v>
      </c>
      <c r="G126" s="17">
        <v>16.48</v>
      </c>
      <c r="H126" s="17">
        <v>1.82</v>
      </c>
      <c r="I126" s="17">
        <v>14.66</v>
      </c>
      <c r="J126" s="17">
        <f t="shared" si="12"/>
        <v>16.48</v>
      </c>
      <c r="K126" s="17">
        <f t="shared" si="13"/>
        <v>21.84</v>
      </c>
      <c r="L126" s="17">
        <f t="shared" si="14"/>
        <v>175.92</v>
      </c>
      <c r="M126" s="17">
        <f t="shared" si="15"/>
        <v>197.76</v>
      </c>
    </row>
    <row r="127" spans="1:13" ht="24" customHeight="1">
      <c r="A127" s="14" t="s">
        <v>360</v>
      </c>
      <c r="B127" s="15" t="s">
        <v>361</v>
      </c>
      <c r="C127" s="14" t="s">
        <v>321</v>
      </c>
      <c r="D127" s="14" t="s">
        <v>362</v>
      </c>
      <c r="E127" s="16" t="s">
        <v>323</v>
      </c>
      <c r="F127" s="15">
        <v>12</v>
      </c>
      <c r="G127" s="17">
        <v>15.52</v>
      </c>
      <c r="H127" s="17">
        <v>6.34</v>
      </c>
      <c r="I127" s="17">
        <v>9.18</v>
      </c>
      <c r="J127" s="17">
        <f t="shared" si="12"/>
        <v>15.52</v>
      </c>
      <c r="K127" s="17">
        <f t="shared" si="13"/>
        <v>76.08</v>
      </c>
      <c r="L127" s="17">
        <f t="shared" si="14"/>
        <v>110.16000000000001</v>
      </c>
      <c r="M127" s="17">
        <f t="shared" si="15"/>
        <v>186.24</v>
      </c>
    </row>
    <row r="128" spans="1:13" ht="36" customHeight="1">
      <c r="A128" s="14" t="s">
        <v>363</v>
      </c>
      <c r="B128" s="15" t="s">
        <v>364</v>
      </c>
      <c r="C128" s="14" t="s">
        <v>59</v>
      </c>
      <c r="D128" s="14" t="s">
        <v>365</v>
      </c>
      <c r="E128" s="16" t="s">
        <v>35</v>
      </c>
      <c r="F128" s="15">
        <v>12</v>
      </c>
      <c r="G128" s="17">
        <v>15.93</v>
      </c>
      <c r="H128" s="17">
        <v>4.58</v>
      </c>
      <c r="I128" s="17">
        <v>11.35</v>
      </c>
      <c r="J128" s="17">
        <f t="shared" si="12"/>
        <v>15.93</v>
      </c>
      <c r="K128" s="17">
        <f t="shared" si="13"/>
        <v>54.96</v>
      </c>
      <c r="L128" s="17">
        <f t="shared" si="14"/>
        <v>136.19999999999999</v>
      </c>
      <c r="M128" s="17">
        <f t="shared" si="15"/>
        <v>191.16</v>
      </c>
    </row>
    <row r="129" spans="1:13" ht="36" customHeight="1">
      <c r="A129" s="14" t="s">
        <v>366</v>
      </c>
      <c r="B129" s="15" t="s">
        <v>367</v>
      </c>
      <c r="C129" s="14" t="s">
        <v>59</v>
      </c>
      <c r="D129" s="14" t="s">
        <v>368</v>
      </c>
      <c r="E129" s="16" t="s">
        <v>35</v>
      </c>
      <c r="F129" s="15">
        <v>18</v>
      </c>
      <c r="G129" s="17">
        <v>17.61</v>
      </c>
      <c r="H129" s="17">
        <v>4.58</v>
      </c>
      <c r="I129" s="17">
        <v>13.03</v>
      </c>
      <c r="J129" s="17">
        <f t="shared" si="12"/>
        <v>17.61</v>
      </c>
      <c r="K129" s="17">
        <f t="shared" si="13"/>
        <v>82.44</v>
      </c>
      <c r="L129" s="17">
        <f t="shared" si="14"/>
        <v>234.54000000000002</v>
      </c>
      <c r="M129" s="17">
        <f t="shared" si="15"/>
        <v>316.98</v>
      </c>
    </row>
    <row r="130" spans="1:13" ht="24" customHeight="1">
      <c r="A130" s="14" t="s">
        <v>369</v>
      </c>
      <c r="B130" s="15" t="s">
        <v>370</v>
      </c>
      <c r="C130" s="14" t="s">
        <v>59</v>
      </c>
      <c r="D130" s="14" t="s">
        <v>371</v>
      </c>
      <c r="E130" s="16" t="s">
        <v>35</v>
      </c>
      <c r="F130" s="15">
        <v>3</v>
      </c>
      <c r="G130" s="17">
        <v>32.29</v>
      </c>
      <c r="H130" s="17">
        <v>3.79</v>
      </c>
      <c r="I130" s="17">
        <v>28.5</v>
      </c>
      <c r="J130" s="17">
        <f t="shared" si="12"/>
        <v>32.29</v>
      </c>
      <c r="K130" s="17">
        <f t="shared" si="13"/>
        <v>11.37</v>
      </c>
      <c r="L130" s="17">
        <f t="shared" si="14"/>
        <v>85.5</v>
      </c>
      <c r="M130" s="17">
        <f t="shared" si="15"/>
        <v>96.87</v>
      </c>
    </row>
    <row r="131" spans="1:13" ht="24" customHeight="1">
      <c r="A131" s="12" t="s">
        <v>372</v>
      </c>
      <c r="B131" s="12"/>
      <c r="C131" s="12"/>
      <c r="D131" s="12" t="s">
        <v>373</v>
      </c>
      <c r="E131" s="12"/>
      <c r="F131" s="13"/>
      <c r="G131" s="12"/>
      <c r="H131" s="12"/>
      <c r="I131" s="12"/>
      <c r="J131" s="12"/>
      <c r="K131" s="12"/>
      <c r="L131" s="12"/>
      <c r="M131" s="19">
        <v>32902.71</v>
      </c>
    </row>
    <row r="132" spans="1:13" ht="48" customHeight="1">
      <c r="A132" s="14" t="s">
        <v>374</v>
      </c>
      <c r="B132" s="15" t="s">
        <v>375</v>
      </c>
      <c r="C132" s="14" t="s">
        <v>59</v>
      </c>
      <c r="D132" s="14" t="s">
        <v>376</v>
      </c>
      <c r="E132" s="16" t="s">
        <v>35</v>
      </c>
      <c r="F132" s="15">
        <v>9</v>
      </c>
      <c r="G132" s="17">
        <v>508.28</v>
      </c>
      <c r="H132" s="17">
        <v>21.81</v>
      </c>
      <c r="I132" s="17">
        <v>486.47</v>
      </c>
      <c r="J132" s="17">
        <f t="shared" ref="J132:J153" si="16">TRUNC(G132*(1+0/100),2)</f>
        <v>508.28</v>
      </c>
      <c r="K132" s="17">
        <f t="shared" ref="K132:K153" si="17">TRUNC(F132*H132,2)</f>
        <v>196.29</v>
      </c>
      <c r="L132" s="17">
        <f t="shared" ref="L132:L153" si="18">M132-K132</f>
        <v>4378.2300000000005</v>
      </c>
      <c r="M132" s="17">
        <f t="shared" ref="M132:M153" si="19">TRUNC(F132*J132,2)</f>
        <v>4574.5200000000004</v>
      </c>
    </row>
    <row r="133" spans="1:13" ht="24" customHeight="1">
      <c r="A133" s="14" t="s">
        <v>377</v>
      </c>
      <c r="B133" s="15" t="s">
        <v>378</v>
      </c>
      <c r="C133" s="14" t="s">
        <v>59</v>
      </c>
      <c r="D133" s="14" t="s">
        <v>379</v>
      </c>
      <c r="E133" s="16" t="s">
        <v>35</v>
      </c>
      <c r="F133" s="15">
        <v>9</v>
      </c>
      <c r="G133" s="17">
        <v>78.53</v>
      </c>
      <c r="H133" s="17">
        <v>9.4</v>
      </c>
      <c r="I133" s="17">
        <v>69.13</v>
      </c>
      <c r="J133" s="17">
        <f t="shared" si="16"/>
        <v>78.53</v>
      </c>
      <c r="K133" s="17">
        <f t="shared" si="17"/>
        <v>84.6</v>
      </c>
      <c r="L133" s="17">
        <f t="shared" si="18"/>
        <v>622.16999999999996</v>
      </c>
      <c r="M133" s="17">
        <f t="shared" si="19"/>
        <v>706.77</v>
      </c>
    </row>
    <row r="134" spans="1:13" ht="36" customHeight="1">
      <c r="A134" s="14" t="s">
        <v>380</v>
      </c>
      <c r="B134" s="15" t="s">
        <v>381</v>
      </c>
      <c r="C134" s="14" t="s">
        <v>46</v>
      </c>
      <c r="D134" s="14" t="s">
        <v>382</v>
      </c>
      <c r="E134" s="16" t="s">
        <v>35</v>
      </c>
      <c r="F134" s="15">
        <v>9</v>
      </c>
      <c r="G134" s="17">
        <v>146.94999999999999</v>
      </c>
      <c r="H134" s="17">
        <v>7.99</v>
      </c>
      <c r="I134" s="17">
        <v>138.96</v>
      </c>
      <c r="J134" s="17">
        <f t="shared" si="16"/>
        <v>146.94999999999999</v>
      </c>
      <c r="K134" s="17">
        <f t="shared" si="17"/>
        <v>71.91</v>
      </c>
      <c r="L134" s="17">
        <f t="shared" si="18"/>
        <v>1250.6399999999999</v>
      </c>
      <c r="M134" s="17">
        <f t="shared" si="19"/>
        <v>1322.55</v>
      </c>
    </row>
    <row r="135" spans="1:13" ht="24" customHeight="1">
      <c r="A135" s="14" t="s">
        <v>383</v>
      </c>
      <c r="B135" s="15" t="s">
        <v>384</v>
      </c>
      <c r="C135" s="14" t="s">
        <v>59</v>
      </c>
      <c r="D135" s="14" t="s">
        <v>385</v>
      </c>
      <c r="E135" s="16" t="s">
        <v>35</v>
      </c>
      <c r="F135" s="15">
        <v>6</v>
      </c>
      <c r="G135" s="17">
        <v>41.35</v>
      </c>
      <c r="H135" s="17">
        <v>3.21</v>
      </c>
      <c r="I135" s="17">
        <v>38.14</v>
      </c>
      <c r="J135" s="17">
        <f t="shared" si="16"/>
        <v>41.35</v>
      </c>
      <c r="K135" s="17">
        <f t="shared" si="17"/>
        <v>19.260000000000002</v>
      </c>
      <c r="L135" s="17">
        <f t="shared" si="18"/>
        <v>228.84</v>
      </c>
      <c r="M135" s="17">
        <f t="shared" si="19"/>
        <v>248.1</v>
      </c>
    </row>
    <row r="136" spans="1:13" ht="36" customHeight="1">
      <c r="A136" s="14" t="s">
        <v>386</v>
      </c>
      <c r="B136" s="15" t="s">
        <v>387</v>
      </c>
      <c r="C136" s="14" t="s">
        <v>59</v>
      </c>
      <c r="D136" s="14" t="s">
        <v>388</v>
      </c>
      <c r="E136" s="16" t="s">
        <v>35</v>
      </c>
      <c r="F136" s="15">
        <v>3</v>
      </c>
      <c r="G136" s="17">
        <v>97.44</v>
      </c>
      <c r="H136" s="17">
        <v>3.5</v>
      </c>
      <c r="I136" s="17">
        <v>93.94</v>
      </c>
      <c r="J136" s="17">
        <f t="shared" si="16"/>
        <v>97.44</v>
      </c>
      <c r="K136" s="17">
        <f t="shared" si="17"/>
        <v>10.5</v>
      </c>
      <c r="L136" s="17">
        <f t="shared" si="18"/>
        <v>281.82</v>
      </c>
      <c r="M136" s="17">
        <f t="shared" si="19"/>
        <v>292.32</v>
      </c>
    </row>
    <row r="137" spans="1:13" ht="36" customHeight="1">
      <c r="A137" s="14" t="s">
        <v>389</v>
      </c>
      <c r="B137" s="15" t="s">
        <v>390</v>
      </c>
      <c r="C137" s="14" t="s">
        <v>59</v>
      </c>
      <c r="D137" s="14" t="s">
        <v>391</v>
      </c>
      <c r="E137" s="16" t="s">
        <v>35</v>
      </c>
      <c r="F137" s="15">
        <v>9</v>
      </c>
      <c r="G137" s="17">
        <v>107.17</v>
      </c>
      <c r="H137" s="17">
        <v>2.0099999999999998</v>
      </c>
      <c r="I137" s="17">
        <v>105.16</v>
      </c>
      <c r="J137" s="17">
        <f t="shared" si="16"/>
        <v>107.17</v>
      </c>
      <c r="K137" s="17">
        <f t="shared" si="17"/>
        <v>18.09</v>
      </c>
      <c r="L137" s="17">
        <f t="shared" si="18"/>
        <v>946.43999999999994</v>
      </c>
      <c r="M137" s="17">
        <f t="shared" si="19"/>
        <v>964.53</v>
      </c>
    </row>
    <row r="138" spans="1:13" ht="36" customHeight="1">
      <c r="A138" s="14" t="s">
        <v>392</v>
      </c>
      <c r="B138" s="15" t="s">
        <v>393</v>
      </c>
      <c r="C138" s="14" t="s">
        <v>59</v>
      </c>
      <c r="D138" s="14" t="s">
        <v>394</v>
      </c>
      <c r="E138" s="16" t="s">
        <v>35</v>
      </c>
      <c r="F138" s="15">
        <v>3</v>
      </c>
      <c r="G138" s="17">
        <v>100.62</v>
      </c>
      <c r="H138" s="17">
        <v>5.59</v>
      </c>
      <c r="I138" s="17">
        <v>95.03</v>
      </c>
      <c r="J138" s="17">
        <f t="shared" si="16"/>
        <v>100.62</v>
      </c>
      <c r="K138" s="17">
        <f t="shared" si="17"/>
        <v>16.77</v>
      </c>
      <c r="L138" s="17">
        <f t="shared" si="18"/>
        <v>285.09000000000003</v>
      </c>
      <c r="M138" s="17">
        <f t="shared" si="19"/>
        <v>301.86</v>
      </c>
    </row>
    <row r="139" spans="1:13" ht="36" customHeight="1">
      <c r="A139" s="14" t="s">
        <v>395</v>
      </c>
      <c r="B139" s="15" t="s">
        <v>396</v>
      </c>
      <c r="C139" s="14" t="s">
        <v>59</v>
      </c>
      <c r="D139" s="14" t="s">
        <v>397</v>
      </c>
      <c r="E139" s="16" t="s">
        <v>35</v>
      </c>
      <c r="F139" s="15">
        <v>15</v>
      </c>
      <c r="G139" s="17">
        <v>114.12</v>
      </c>
      <c r="H139" s="17">
        <v>6.75</v>
      </c>
      <c r="I139" s="17">
        <v>107.37</v>
      </c>
      <c r="J139" s="17">
        <f t="shared" si="16"/>
        <v>114.12</v>
      </c>
      <c r="K139" s="17">
        <f t="shared" si="17"/>
        <v>101.25</v>
      </c>
      <c r="L139" s="17">
        <f t="shared" si="18"/>
        <v>1610.55</v>
      </c>
      <c r="M139" s="17">
        <f t="shared" si="19"/>
        <v>1711.8</v>
      </c>
    </row>
    <row r="140" spans="1:13" ht="24" customHeight="1">
      <c r="A140" s="14" t="s">
        <v>398</v>
      </c>
      <c r="B140" s="15" t="s">
        <v>399</v>
      </c>
      <c r="C140" s="14" t="s">
        <v>59</v>
      </c>
      <c r="D140" s="14" t="s">
        <v>400</v>
      </c>
      <c r="E140" s="16" t="s">
        <v>35</v>
      </c>
      <c r="F140" s="15">
        <v>9</v>
      </c>
      <c r="G140" s="17">
        <v>392.8</v>
      </c>
      <c r="H140" s="17">
        <v>7.25</v>
      </c>
      <c r="I140" s="17">
        <v>385.55</v>
      </c>
      <c r="J140" s="17">
        <f t="shared" si="16"/>
        <v>392.8</v>
      </c>
      <c r="K140" s="17">
        <f t="shared" si="17"/>
        <v>65.25</v>
      </c>
      <c r="L140" s="17">
        <f t="shared" si="18"/>
        <v>3469.95</v>
      </c>
      <c r="M140" s="17">
        <f t="shared" si="19"/>
        <v>3535.2</v>
      </c>
    </row>
    <row r="141" spans="1:13" ht="24" customHeight="1">
      <c r="A141" s="14" t="s">
        <v>401</v>
      </c>
      <c r="B141" s="15" t="s">
        <v>402</v>
      </c>
      <c r="C141" s="14" t="s">
        <v>59</v>
      </c>
      <c r="D141" s="14" t="s">
        <v>403</v>
      </c>
      <c r="E141" s="16" t="s">
        <v>35</v>
      </c>
      <c r="F141" s="15">
        <v>12</v>
      </c>
      <c r="G141" s="17">
        <v>24.61</v>
      </c>
      <c r="H141" s="17">
        <v>3.36</v>
      </c>
      <c r="I141" s="17">
        <v>21.25</v>
      </c>
      <c r="J141" s="17">
        <f t="shared" si="16"/>
        <v>24.61</v>
      </c>
      <c r="K141" s="17">
        <f t="shared" si="17"/>
        <v>40.32</v>
      </c>
      <c r="L141" s="17">
        <f t="shared" si="18"/>
        <v>255</v>
      </c>
      <c r="M141" s="17">
        <f t="shared" si="19"/>
        <v>295.32</v>
      </c>
    </row>
    <row r="142" spans="1:13" ht="24" customHeight="1">
      <c r="A142" s="14" t="s">
        <v>404</v>
      </c>
      <c r="B142" s="15" t="s">
        <v>405</v>
      </c>
      <c r="C142" s="14" t="s">
        <v>59</v>
      </c>
      <c r="D142" s="14" t="s">
        <v>406</v>
      </c>
      <c r="E142" s="16" t="s">
        <v>35</v>
      </c>
      <c r="F142" s="15">
        <v>3</v>
      </c>
      <c r="G142" s="17">
        <v>36.94</v>
      </c>
      <c r="H142" s="17">
        <v>2.42</v>
      </c>
      <c r="I142" s="17">
        <v>34.520000000000003</v>
      </c>
      <c r="J142" s="17">
        <f t="shared" si="16"/>
        <v>36.94</v>
      </c>
      <c r="K142" s="17">
        <f t="shared" si="17"/>
        <v>7.26</v>
      </c>
      <c r="L142" s="17">
        <f t="shared" si="18"/>
        <v>103.55999999999999</v>
      </c>
      <c r="M142" s="17">
        <f t="shared" si="19"/>
        <v>110.82</v>
      </c>
    </row>
    <row r="143" spans="1:13" ht="24" customHeight="1">
      <c r="A143" s="14" t="s">
        <v>407</v>
      </c>
      <c r="B143" s="15" t="s">
        <v>408</v>
      </c>
      <c r="C143" s="14" t="s">
        <v>59</v>
      </c>
      <c r="D143" s="14" t="s">
        <v>409</v>
      </c>
      <c r="E143" s="16" t="s">
        <v>35</v>
      </c>
      <c r="F143" s="15">
        <v>12</v>
      </c>
      <c r="G143" s="17">
        <v>49.68</v>
      </c>
      <c r="H143" s="17">
        <v>3.21</v>
      </c>
      <c r="I143" s="17">
        <v>46.47</v>
      </c>
      <c r="J143" s="17">
        <f t="shared" si="16"/>
        <v>49.68</v>
      </c>
      <c r="K143" s="17">
        <f t="shared" si="17"/>
        <v>38.520000000000003</v>
      </c>
      <c r="L143" s="17">
        <f t="shared" si="18"/>
        <v>557.64</v>
      </c>
      <c r="M143" s="17">
        <f t="shared" si="19"/>
        <v>596.16</v>
      </c>
    </row>
    <row r="144" spans="1:13" ht="24" customHeight="1">
      <c r="A144" s="14" t="s">
        <v>410</v>
      </c>
      <c r="B144" s="15" t="s">
        <v>411</v>
      </c>
      <c r="C144" s="14" t="s">
        <v>33</v>
      </c>
      <c r="D144" s="14" t="s">
        <v>412</v>
      </c>
      <c r="E144" s="16" t="s">
        <v>76</v>
      </c>
      <c r="F144" s="15">
        <v>10.31</v>
      </c>
      <c r="G144" s="17">
        <v>310.77</v>
      </c>
      <c r="H144" s="17">
        <v>25.76</v>
      </c>
      <c r="I144" s="17">
        <v>285.01</v>
      </c>
      <c r="J144" s="17">
        <f t="shared" si="16"/>
        <v>310.77</v>
      </c>
      <c r="K144" s="17">
        <f t="shared" si="17"/>
        <v>265.58</v>
      </c>
      <c r="L144" s="17">
        <f t="shared" si="18"/>
        <v>2938.4500000000003</v>
      </c>
      <c r="M144" s="17">
        <f t="shared" si="19"/>
        <v>3204.03</v>
      </c>
    </row>
    <row r="145" spans="1:13" ht="24" customHeight="1">
      <c r="A145" s="14" t="s">
        <v>413</v>
      </c>
      <c r="B145" s="15" t="s">
        <v>414</v>
      </c>
      <c r="C145" s="14" t="s">
        <v>33</v>
      </c>
      <c r="D145" s="14" t="s">
        <v>415</v>
      </c>
      <c r="E145" s="16" t="s">
        <v>48</v>
      </c>
      <c r="F145" s="15">
        <v>21.6</v>
      </c>
      <c r="G145" s="17">
        <v>117.53</v>
      </c>
      <c r="H145" s="17">
        <v>66.540000000000006</v>
      </c>
      <c r="I145" s="17">
        <v>50.99</v>
      </c>
      <c r="J145" s="17">
        <f t="shared" si="16"/>
        <v>117.53</v>
      </c>
      <c r="K145" s="17">
        <f t="shared" si="17"/>
        <v>1437.26</v>
      </c>
      <c r="L145" s="17">
        <f t="shared" si="18"/>
        <v>1101.3799999999999</v>
      </c>
      <c r="M145" s="17">
        <f t="shared" si="19"/>
        <v>2538.64</v>
      </c>
    </row>
    <row r="146" spans="1:13" ht="24" customHeight="1">
      <c r="A146" s="14" t="s">
        <v>416</v>
      </c>
      <c r="B146" s="15" t="s">
        <v>417</v>
      </c>
      <c r="C146" s="14" t="s">
        <v>33</v>
      </c>
      <c r="D146" s="14" t="s">
        <v>418</v>
      </c>
      <c r="E146" s="16" t="s">
        <v>48</v>
      </c>
      <c r="F146" s="15">
        <v>22.05</v>
      </c>
      <c r="G146" s="17">
        <v>82.42</v>
      </c>
      <c r="H146" s="17">
        <v>21.34</v>
      </c>
      <c r="I146" s="17">
        <v>61.08</v>
      </c>
      <c r="J146" s="17">
        <f t="shared" si="16"/>
        <v>82.42</v>
      </c>
      <c r="K146" s="17">
        <f t="shared" si="17"/>
        <v>470.54</v>
      </c>
      <c r="L146" s="17">
        <f t="shared" si="18"/>
        <v>1346.82</v>
      </c>
      <c r="M146" s="17">
        <f t="shared" si="19"/>
        <v>1817.36</v>
      </c>
    </row>
    <row r="147" spans="1:13" ht="24" customHeight="1">
      <c r="A147" s="14" t="s">
        <v>419</v>
      </c>
      <c r="B147" s="15" t="s">
        <v>420</v>
      </c>
      <c r="C147" s="14" t="s">
        <v>33</v>
      </c>
      <c r="D147" s="14" t="s">
        <v>421</v>
      </c>
      <c r="E147" s="16" t="s">
        <v>76</v>
      </c>
      <c r="F147" s="15">
        <v>7.2</v>
      </c>
      <c r="G147" s="17">
        <v>375.15</v>
      </c>
      <c r="H147" s="17">
        <v>18.73</v>
      </c>
      <c r="I147" s="17">
        <v>356.42</v>
      </c>
      <c r="J147" s="17">
        <f t="shared" si="16"/>
        <v>375.15</v>
      </c>
      <c r="K147" s="17">
        <f t="shared" si="17"/>
        <v>134.85</v>
      </c>
      <c r="L147" s="17">
        <f t="shared" si="18"/>
        <v>2566.23</v>
      </c>
      <c r="M147" s="17">
        <f t="shared" si="19"/>
        <v>2701.08</v>
      </c>
    </row>
    <row r="148" spans="1:13" ht="24" customHeight="1">
      <c r="A148" s="14" t="s">
        <v>422</v>
      </c>
      <c r="B148" s="15" t="s">
        <v>423</v>
      </c>
      <c r="C148" s="14" t="s">
        <v>33</v>
      </c>
      <c r="D148" s="14" t="s">
        <v>424</v>
      </c>
      <c r="E148" s="16" t="s">
        <v>35</v>
      </c>
      <c r="F148" s="15">
        <v>9</v>
      </c>
      <c r="G148" s="17">
        <v>84.1</v>
      </c>
      <c r="H148" s="17">
        <v>13</v>
      </c>
      <c r="I148" s="17">
        <v>71.099999999999994</v>
      </c>
      <c r="J148" s="17">
        <f t="shared" si="16"/>
        <v>84.1</v>
      </c>
      <c r="K148" s="17">
        <f t="shared" si="17"/>
        <v>117</v>
      </c>
      <c r="L148" s="17">
        <f t="shared" si="18"/>
        <v>639.9</v>
      </c>
      <c r="M148" s="17">
        <f t="shared" si="19"/>
        <v>756.9</v>
      </c>
    </row>
    <row r="149" spans="1:13" ht="24" customHeight="1">
      <c r="A149" s="14" t="s">
        <v>425</v>
      </c>
      <c r="B149" s="15" t="s">
        <v>426</v>
      </c>
      <c r="C149" s="14" t="s">
        <v>59</v>
      </c>
      <c r="D149" s="14" t="s">
        <v>427</v>
      </c>
      <c r="E149" s="16" t="s">
        <v>35</v>
      </c>
      <c r="F149" s="15">
        <v>9</v>
      </c>
      <c r="G149" s="17">
        <v>27.29</v>
      </c>
      <c r="H149" s="17">
        <v>6.65</v>
      </c>
      <c r="I149" s="17">
        <v>20.64</v>
      </c>
      <c r="J149" s="17">
        <f t="shared" si="16"/>
        <v>27.29</v>
      </c>
      <c r="K149" s="17">
        <f t="shared" si="17"/>
        <v>59.85</v>
      </c>
      <c r="L149" s="17">
        <f t="shared" si="18"/>
        <v>185.76000000000002</v>
      </c>
      <c r="M149" s="17">
        <f t="shared" si="19"/>
        <v>245.61</v>
      </c>
    </row>
    <row r="150" spans="1:13" ht="24" customHeight="1">
      <c r="A150" s="14" t="s">
        <v>428</v>
      </c>
      <c r="B150" s="15" t="s">
        <v>429</v>
      </c>
      <c r="C150" s="14" t="s">
        <v>59</v>
      </c>
      <c r="D150" s="14" t="s">
        <v>430</v>
      </c>
      <c r="E150" s="16" t="s">
        <v>35</v>
      </c>
      <c r="F150" s="15">
        <v>12</v>
      </c>
      <c r="G150" s="17">
        <v>46.26</v>
      </c>
      <c r="H150" s="17">
        <v>13.31</v>
      </c>
      <c r="I150" s="17">
        <v>32.950000000000003</v>
      </c>
      <c r="J150" s="17">
        <f t="shared" si="16"/>
        <v>46.26</v>
      </c>
      <c r="K150" s="17">
        <f t="shared" si="17"/>
        <v>159.72</v>
      </c>
      <c r="L150" s="17">
        <f t="shared" si="18"/>
        <v>395.4</v>
      </c>
      <c r="M150" s="17">
        <f t="shared" si="19"/>
        <v>555.12</v>
      </c>
    </row>
    <row r="151" spans="1:13" ht="24" customHeight="1">
      <c r="A151" s="14" t="s">
        <v>431</v>
      </c>
      <c r="B151" s="15" t="s">
        <v>432</v>
      </c>
      <c r="C151" s="14" t="s">
        <v>33</v>
      </c>
      <c r="D151" s="14" t="s">
        <v>433</v>
      </c>
      <c r="E151" s="16" t="s">
        <v>35</v>
      </c>
      <c r="F151" s="15">
        <v>3</v>
      </c>
      <c r="G151" s="17">
        <v>1498.63</v>
      </c>
      <c r="H151" s="17">
        <v>131.28</v>
      </c>
      <c r="I151" s="17">
        <v>1367.35</v>
      </c>
      <c r="J151" s="17">
        <f t="shared" si="16"/>
        <v>1498.63</v>
      </c>
      <c r="K151" s="17">
        <f t="shared" si="17"/>
        <v>393.84</v>
      </c>
      <c r="L151" s="17">
        <f t="shared" si="18"/>
        <v>4102.05</v>
      </c>
      <c r="M151" s="17">
        <f t="shared" si="19"/>
        <v>4495.8900000000003</v>
      </c>
    </row>
    <row r="152" spans="1:13" ht="36" customHeight="1">
      <c r="A152" s="14" t="s">
        <v>434</v>
      </c>
      <c r="B152" s="15" t="s">
        <v>435</v>
      </c>
      <c r="C152" s="14" t="s">
        <v>59</v>
      </c>
      <c r="D152" s="14" t="s">
        <v>436</v>
      </c>
      <c r="E152" s="16" t="s">
        <v>35</v>
      </c>
      <c r="F152" s="15">
        <v>6</v>
      </c>
      <c r="G152" s="17">
        <v>134.71</v>
      </c>
      <c r="H152" s="17">
        <v>18.63</v>
      </c>
      <c r="I152" s="17">
        <v>116.08</v>
      </c>
      <c r="J152" s="17">
        <f t="shared" si="16"/>
        <v>134.71</v>
      </c>
      <c r="K152" s="17">
        <f t="shared" si="17"/>
        <v>111.78</v>
      </c>
      <c r="L152" s="17">
        <f t="shared" si="18"/>
        <v>696.48</v>
      </c>
      <c r="M152" s="17">
        <f t="shared" si="19"/>
        <v>808.26</v>
      </c>
    </row>
    <row r="153" spans="1:13" ht="72" customHeight="1">
      <c r="A153" s="14" t="s">
        <v>437</v>
      </c>
      <c r="B153" s="15" t="s">
        <v>438</v>
      </c>
      <c r="C153" s="14" t="s">
        <v>46</v>
      </c>
      <c r="D153" s="14" t="s">
        <v>439</v>
      </c>
      <c r="E153" s="16" t="s">
        <v>35</v>
      </c>
      <c r="F153" s="15">
        <v>3</v>
      </c>
      <c r="G153" s="17">
        <v>373.29</v>
      </c>
      <c r="H153" s="17">
        <v>58.7</v>
      </c>
      <c r="I153" s="17">
        <v>314.58999999999997</v>
      </c>
      <c r="J153" s="17">
        <f t="shared" si="16"/>
        <v>373.29</v>
      </c>
      <c r="K153" s="17">
        <f t="shared" si="17"/>
        <v>176.1</v>
      </c>
      <c r="L153" s="17">
        <f t="shared" si="18"/>
        <v>943.76999999999987</v>
      </c>
      <c r="M153" s="17">
        <f t="shared" si="19"/>
        <v>1119.8699999999999</v>
      </c>
    </row>
    <row r="154" spans="1:13" ht="24" customHeight="1">
      <c r="A154" s="12" t="s">
        <v>440</v>
      </c>
      <c r="B154" s="12"/>
      <c r="C154" s="12"/>
      <c r="D154" s="12" t="s">
        <v>441</v>
      </c>
      <c r="E154" s="12"/>
      <c r="F154" s="13"/>
      <c r="G154" s="12"/>
      <c r="H154" s="12"/>
      <c r="I154" s="12"/>
      <c r="J154" s="12"/>
      <c r="K154" s="12"/>
      <c r="L154" s="12"/>
      <c r="M154" s="19">
        <v>15839.94</v>
      </c>
    </row>
    <row r="155" spans="1:13" ht="24" customHeight="1">
      <c r="A155" s="14" t="s">
        <v>442</v>
      </c>
      <c r="B155" s="15" t="s">
        <v>443</v>
      </c>
      <c r="C155" s="14" t="s">
        <v>321</v>
      </c>
      <c r="D155" s="14" t="s">
        <v>444</v>
      </c>
      <c r="E155" s="16" t="s">
        <v>323</v>
      </c>
      <c r="F155" s="15">
        <v>3</v>
      </c>
      <c r="G155" s="17">
        <v>471.61</v>
      </c>
      <c r="H155" s="17">
        <v>28.32</v>
      </c>
      <c r="I155" s="17">
        <v>443.29</v>
      </c>
      <c r="J155" s="17">
        <f t="shared" ref="J155:J174" si="20">TRUNC(G155*(1+0/100),2)</f>
        <v>471.61</v>
      </c>
      <c r="K155" s="17">
        <f t="shared" ref="K155:K174" si="21">TRUNC(F155*H155,2)</f>
        <v>84.96</v>
      </c>
      <c r="L155" s="17">
        <f t="shared" ref="L155:L174" si="22">M155-K155</f>
        <v>1329.87</v>
      </c>
      <c r="M155" s="17">
        <f t="shared" ref="M155:M174" si="23">TRUNC(F155*J155,2)</f>
        <v>1414.83</v>
      </c>
    </row>
    <row r="156" spans="1:13" ht="60" customHeight="1">
      <c r="A156" s="14" t="s">
        <v>445</v>
      </c>
      <c r="B156" s="15" t="s">
        <v>446</v>
      </c>
      <c r="C156" s="14" t="s">
        <v>46</v>
      </c>
      <c r="D156" s="14" t="s">
        <v>447</v>
      </c>
      <c r="E156" s="16" t="s">
        <v>35</v>
      </c>
      <c r="F156" s="15">
        <v>9</v>
      </c>
      <c r="G156" s="17">
        <v>515.41999999999996</v>
      </c>
      <c r="H156" s="17">
        <v>195.87</v>
      </c>
      <c r="I156" s="17">
        <v>319.55</v>
      </c>
      <c r="J156" s="17">
        <f t="shared" si="20"/>
        <v>515.41999999999996</v>
      </c>
      <c r="K156" s="17">
        <f t="shared" si="21"/>
        <v>1762.83</v>
      </c>
      <c r="L156" s="17">
        <f t="shared" si="22"/>
        <v>2875.95</v>
      </c>
      <c r="M156" s="17">
        <f t="shared" si="23"/>
        <v>4638.78</v>
      </c>
    </row>
    <row r="157" spans="1:13" ht="24" customHeight="1">
      <c r="A157" s="14" t="s">
        <v>448</v>
      </c>
      <c r="B157" s="15" t="s">
        <v>449</v>
      </c>
      <c r="C157" s="14" t="s">
        <v>46</v>
      </c>
      <c r="D157" s="14" t="s">
        <v>450</v>
      </c>
      <c r="E157" s="16" t="s">
        <v>35</v>
      </c>
      <c r="F157" s="15">
        <v>12</v>
      </c>
      <c r="G157" s="17">
        <v>60.59</v>
      </c>
      <c r="H157" s="17">
        <v>30.59</v>
      </c>
      <c r="I157" s="17">
        <v>30</v>
      </c>
      <c r="J157" s="17">
        <f t="shared" si="20"/>
        <v>60.59</v>
      </c>
      <c r="K157" s="17">
        <f t="shared" si="21"/>
        <v>367.08</v>
      </c>
      <c r="L157" s="17">
        <f t="shared" si="22"/>
        <v>360.00000000000006</v>
      </c>
      <c r="M157" s="17">
        <f t="shared" si="23"/>
        <v>727.08</v>
      </c>
    </row>
    <row r="158" spans="1:13" ht="36" customHeight="1">
      <c r="A158" s="14" t="s">
        <v>451</v>
      </c>
      <c r="B158" s="15" t="s">
        <v>452</v>
      </c>
      <c r="C158" s="14" t="s">
        <v>59</v>
      </c>
      <c r="D158" s="14" t="s">
        <v>453</v>
      </c>
      <c r="E158" s="16" t="s">
        <v>35</v>
      </c>
      <c r="F158" s="15">
        <v>9</v>
      </c>
      <c r="G158" s="17">
        <v>15.32</v>
      </c>
      <c r="H158" s="17">
        <v>2.13</v>
      </c>
      <c r="I158" s="17">
        <v>13.19</v>
      </c>
      <c r="J158" s="17">
        <f t="shared" si="20"/>
        <v>15.32</v>
      </c>
      <c r="K158" s="17">
        <f t="shared" si="21"/>
        <v>19.170000000000002</v>
      </c>
      <c r="L158" s="17">
        <f t="shared" si="22"/>
        <v>118.71</v>
      </c>
      <c r="M158" s="17">
        <f t="shared" si="23"/>
        <v>137.88</v>
      </c>
    </row>
    <row r="159" spans="1:13" ht="24" customHeight="1">
      <c r="A159" s="14" t="s">
        <v>454</v>
      </c>
      <c r="B159" s="15" t="s">
        <v>455</v>
      </c>
      <c r="C159" s="14" t="s">
        <v>456</v>
      </c>
      <c r="D159" s="14" t="s">
        <v>457</v>
      </c>
      <c r="E159" s="16" t="s">
        <v>35</v>
      </c>
      <c r="F159" s="15">
        <v>12</v>
      </c>
      <c r="G159" s="17">
        <v>42.62</v>
      </c>
      <c r="H159" s="17">
        <v>12.23</v>
      </c>
      <c r="I159" s="17">
        <v>30.39</v>
      </c>
      <c r="J159" s="17">
        <f t="shared" si="20"/>
        <v>42.62</v>
      </c>
      <c r="K159" s="17">
        <f t="shared" si="21"/>
        <v>146.76</v>
      </c>
      <c r="L159" s="17">
        <f t="shared" si="22"/>
        <v>364.68</v>
      </c>
      <c r="M159" s="17">
        <f t="shared" si="23"/>
        <v>511.44</v>
      </c>
    </row>
    <row r="160" spans="1:13" ht="24" customHeight="1">
      <c r="A160" s="14" t="s">
        <v>458</v>
      </c>
      <c r="B160" s="15" t="s">
        <v>459</v>
      </c>
      <c r="C160" s="14" t="s">
        <v>460</v>
      </c>
      <c r="D160" s="14" t="s">
        <v>461</v>
      </c>
      <c r="E160" s="16" t="s">
        <v>35</v>
      </c>
      <c r="F160" s="15">
        <v>3</v>
      </c>
      <c r="G160" s="17">
        <v>19.78</v>
      </c>
      <c r="H160" s="17">
        <v>6.11</v>
      </c>
      <c r="I160" s="17">
        <v>13.67</v>
      </c>
      <c r="J160" s="17">
        <f t="shared" si="20"/>
        <v>19.78</v>
      </c>
      <c r="K160" s="17">
        <f t="shared" si="21"/>
        <v>18.329999999999998</v>
      </c>
      <c r="L160" s="17">
        <f t="shared" si="22"/>
        <v>41.010000000000005</v>
      </c>
      <c r="M160" s="17">
        <f t="shared" si="23"/>
        <v>59.34</v>
      </c>
    </row>
    <row r="161" spans="1:13" ht="24" customHeight="1">
      <c r="A161" s="14" t="s">
        <v>462</v>
      </c>
      <c r="B161" s="15" t="s">
        <v>463</v>
      </c>
      <c r="C161" s="14" t="s">
        <v>456</v>
      </c>
      <c r="D161" s="14" t="s">
        <v>464</v>
      </c>
      <c r="E161" s="16" t="s">
        <v>35</v>
      </c>
      <c r="F161" s="15">
        <v>12</v>
      </c>
      <c r="G161" s="17">
        <v>44.06</v>
      </c>
      <c r="H161" s="17">
        <v>6.11</v>
      </c>
      <c r="I161" s="17">
        <v>37.950000000000003</v>
      </c>
      <c r="J161" s="17">
        <f t="shared" si="20"/>
        <v>44.06</v>
      </c>
      <c r="K161" s="17">
        <f t="shared" si="21"/>
        <v>73.319999999999993</v>
      </c>
      <c r="L161" s="17">
        <f t="shared" si="22"/>
        <v>455.40000000000003</v>
      </c>
      <c r="M161" s="17">
        <f t="shared" si="23"/>
        <v>528.72</v>
      </c>
    </row>
    <row r="162" spans="1:13" ht="36" customHeight="1">
      <c r="A162" s="14" t="s">
        <v>465</v>
      </c>
      <c r="B162" s="15" t="s">
        <v>466</v>
      </c>
      <c r="C162" s="14" t="s">
        <v>59</v>
      </c>
      <c r="D162" s="14" t="s">
        <v>467</v>
      </c>
      <c r="E162" s="16" t="s">
        <v>35</v>
      </c>
      <c r="F162" s="15">
        <v>3</v>
      </c>
      <c r="G162" s="17">
        <v>67.290000000000006</v>
      </c>
      <c r="H162" s="17">
        <v>3.65</v>
      </c>
      <c r="I162" s="17">
        <v>63.64</v>
      </c>
      <c r="J162" s="17">
        <f t="shared" si="20"/>
        <v>67.290000000000006</v>
      </c>
      <c r="K162" s="17">
        <f t="shared" si="21"/>
        <v>10.95</v>
      </c>
      <c r="L162" s="17">
        <f t="shared" si="22"/>
        <v>190.92000000000002</v>
      </c>
      <c r="M162" s="17">
        <f t="shared" si="23"/>
        <v>201.87</v>
      </c>
    </row>
    <row r="163" spans="1:13" ht="48" customHeight="1">
      <c r="A163" s="14" t="s">
        <v>468</v>
      </c>
      <c r="B163" s="15" t="s">
        <v>469</v>
      </c>
      <c r="C163" s="14" t="s">
        <v>59</v>
      </c>
      <c r="D163" s="14" t="s">
        <v>470</v>
      </c>
      <c r="E163" s="16" t="s">
        <v>35</v>
      </c>
      <c r="F163" s="15">
        <v>21</v>
      </c>
      <c r="G163" s="17">
        <v>11.08</v>
      </c>
      <c r="H163" s="17">
        <v>3.05</v>
      </c>
      <c r="I163" s="17">
        <v>8.0299999999999994</v>
      </c>
      <c r="J163" s="17">
        <f t="shared" si="20"/>
        <v>11.08</v>
      </c>
      <c r="K163" s="17">
        <f t="shared" si="21"/>
        <v>64.05</v>
      </c>
      <c r="L163" s="17">
        <f t="shared" si="22"/>
        <v>168.63</v>
      </c>
      <c r="M163" s="17">
        <f t="shared" si="23"/>
        <v>232.68</v>
      </c>
    </row>
    <row r="164" spans="1:13" ht="48" customHeight="1">
      <c r="A164" s="14" t="s">
        <v>471</v>
      </c>
      <c r="B164" s="15" t="s">
        <v>472</v>
      </c>
      <c r="C164" s="14" t="s">
        <v>59</v>
      </c>
      <c r="D164" s="14" t="s">
        <v>473</v>
      </c>
      <c r="E164" s="16" t="s">
        <v>35</v>
      </c>
      <c r="F164" s="15">
        <v>12</v>
      </c>
      <c r="G164" s="17">
        <v>25.06</v>
      </c>
      <c r="H164" s="17">
        <v>7.64</v>
      </c>
      <c r="I164" s="17">
        <v>17.420000000000002</v>
      </c>
      <c r="J164" s="17">
        <f t="shared" si="20"/>
        <v>25.06</v>
      </c>
      <c r="K164" s="17">
        <f t="shared" si="21"/>
        <v>91.68</v>
      </c>
      <c r="L164" s="17">
        <f t="shared" si="22"/>
        <v>209.04000000000002</v>
      </c>
      <c r="M164" s="17">
        <f t="shared" si="23"/>
        <v>300.72000000000003</v>
      </c>
    </row>
    <row r="165" spans="1:13" ht="48" customHeight="1">
      <c r="A165" s="14" t="s">
        <v>474</v>
      </c>
      <c r="B165" s="15" t="s">
        <v>475</v>
      </c>
      <c r="C165" s="14" t="s">
        <v>59</v>
      </c>
      <c r="D165" s="14" t="s">
        <v>476</v>
      </c>
      <c r="E165" s="16" t="s">
        <v>35</v>
      </c>
      <c r="F165" s="15">
        <v>12</v>
      </c>
      <c r="G165" s="17">
        <v>6.89</v>
      </c>
      <c r="H165" s="17">
        <v>3.05</v>
      </c>
      <c r="I165" s="17">
        <v>3.84</v>
      </c>
      <c r="J165" s="17">
        <f t="shared" si="20"/>
        <v>6.89</v>
      </c>
      <c r="K165" s="17">
        <f t="shared" si="21"/>
        <v>36.6</v>
      </c>
      <c r="L165" s="17">
        <f t="shared" si="22"/>
        <v>46.080000000000005</v>
      </c>
      <c r="M165" s="17">
        <f t="shared" si="23"/>
        <v>82.68</v>
      </c>
    </row>
    <row r="166" spans="1:13" ht="48" customHeight="1">
      <c r="A166" s="14" t="s">
        <v>477</v>
      </c>
      <c r="B166" s="15" t="s">
        <v>478</v>
      </c>
      <c r="C166" s="14" t="s">
        <v>59</v>
      </c>
      <c r="D166" s="14" t="s">
        <v>479</v>
      </c>
      <c r="E166" s="16" t="s">
        <v>35</v>
      </c>
      <c r="F166" s="15">
        <v>15</v>
      </c>
      <c r="G166" s="17">
        <v>11.58</v>
      </c>
      <c r="H166" s="17">
        <v>3.96</v>
      </c>
      <c r="I166" s="17">
        <v>7.62</v>
      </c>
      <c r="J166" s="17">
        <f t="shared" si="20"/>
        <v>11.58</v>
      </c>
      <c r="K166" s="17">
        <f t="shared" si="21"/>
        <v>59.4</v>
      </c>
      <c r="L166" s="17">
        <f t="shared" si="22"/>
        <v>114.29999999999998</v>
      </c>
      <c r="M166" s="17">
        <f t="shared" si="23"/>
        <v>173.7</v>
      </c>
    </row>
    <row r="167" spans="1:13" ht="48" customHeight="1">
      <c r="A167" s="14" t="s">
        <v>480</v>
      </c>
      <c r="B167" s="15" t="s">
        <v>481</v>
      </c>
      <c r="C167" s="14" t="s">
        <v>59</v>
      </c>
      <c r="D167" s="14" t="s">
        <v>482</v>
      </c>
      <c r="E167" s="16" t="s">
        <v>35</v>
      </c>
      <c r="F167" s="15">
        <v>12</v>
      </c>
      <c r="G167" s="17">
        <v>25.13</v>
      </c>
      <c r="H167" s="17">
        <v>7.64</v>
      </c>
      <c r="I167" s="17">
        <v>17.489999999999998</v>
      </c>
      <c r="J167" s="17">
        <f t="shared" si="20"/>
        <v>25.13</v>
      </c>
      <c r="K167" s="17">
        <f t="shared" si="21"/>
        <v>91.68</v>
      </c>
      <c r="L167" s="17">
        <f t="shared" si="22"/>
        <v>209.88</v>
      </c>
      <c r="M167" s="17">
        <f t="shared" si="23"/>
        <v>301.56</v>
      </c>
    </row>
    <row r="168" spans="1:13" ht="48" customHeight="1">
      <c r="A168" s="14" t="s">
        <v>483</v>
      </c>
      <c r="B168" s="15" t="s">
        <v>484</v>
      </c>
      <c r="C168" s="14" t="s">
        <v>59</v>
      </c>
      <c r="D168" s="14" t="s">
        <v>485</v>
      </c>
      <c r="E168" s="16" t="s">
        <v>35</v>
      </c>
      <c r="F168" s="15">
        <v>15</v>
      </c>
      <c r="G168" s="17">
        <v>10.79</v>
      </c>
      <c r="H168" s="17">
        <v>3.96</v>
      </c>
      <c r="I168" s="17">
        <v>6.83</v>
      </c>
      <c r="J168" s="17">
        <f t="shared" si="20"/>
        <v>10.79</v>
      </c>
      <c r="K168" s="17">
        <f t="shared" si="21"/>
        <v>59.4</v>
      </c>
      <c r="L168" s="17">
        <f t="shared" si="22"/>
        <v>102.44999999999999</v>
      </c>
      <c r="M168" s="17">
        <f t="shared" si="23"/>
        <v>161.85</v>
      </c>
    </row>
    <row r="169" spans="1:13" ht="24" customHeight="1">
      <c r="A169" s="14" t="s">
        <v>486</v>
      </c>
      <c r="B169" s="15" t="s">
        <v>487</v>
      </c>
      <c r="C169" s="14" t="s">
        <v>91</v>
      </c>
      <c r="D169" s="14" t="s">
        <v>488</v>
      </c>
      <c r="E169" s="16" t="s">
        <v>489</v>
      </c>
      <c r="F169" s="15">
        <v>12</v>
      </c>
      <c r="G169" s="17">
        <v>14.8</v>
      </c>
      <c r="H169" s="17">
        <v>8.08</v>
      </c>
      <c r="I169" s="17">
        <v>6.72</v>
      </c>
      <c r="J169" s="17">
        <f t="shared" si="20"/>
        <v>14.8</v>
      </c>
      <c r="K169" s="17">
        <f t="shared" si="21"/>
        <v>96.96</v>
      </c>
      <c r="L169" s="17">
        <f t="shared" si="22"/>
        <v>80.64</v>
      </c>
      <c r="M169" s="17">
        <f t="shared" si="23"/>
        <v>177.6</v>
      </c>
    </row>
    <row r="170" spans="1:13" ht="24" customHeight="1">
      <c r="A170" s="14" t="s">
        <v>490</v>
      </c>
      <c r="B170" s="15" t="s">
        <v>491</v>
      </c>
      <c r="C170" s="14" t="s">
        <v>321</v>
      </c>
      <c r="D170" s="14" t="s">
        <v>492</v>
      </c>
      <c r="E170" s="16" t="s">
        <v>323</v>
      </c>
      <c r="F170" s="15">
        <v>9</v>
      </c>
      <c r="G170" s="17">
        <v>46</v>
      </c>
      <c r="H170" s="17">
        <v>13.28</v>
      </c>
      <c r="I170" s="17">
        <v>32.72</v>
      </c>
      <c r="J170" s="17">
        <f t="shared" si="20"/>
        <v>46</v>
      </c>
      <c r="K170" s="17">
        <f t="shared" si="21"/>
        <v>119.52</v>
      </c>
      <c r="L170" s="17">
        <f t="shared" si="22"/>
        <v>294.48</v>
      </c>
      <c r="M170" s="17">
        <f t="shared" si="23"/>
        <v>414</v>
      </c>
    </row>
    <row r="171" spans="1:13" ht="36" customHeight="1">
      <c r="A171" s="14" t="s">
        <v>493</v>
      </c>
      <c r="B171" s="15" t="s">
        <v>494</v>
      </c>
      <c r="C171" s="14" t="s">
        <v>59</v>
      </c>
      <c r="D171" s="14" t="s">
        <v>495</v>
      </c>
      <c r="E171" s="16" t="s">
        <v>48</v>
      </c>
      <c r="F171" s="15">
        <v>76</v>
      </c>
      <c r="G171" s="17">
        <v>55.44</v>
      </c>
      <c r="H171" s="17">
        <v>22.63</v>
      </c>
      <c r="I171" s="17">
        <v>32.81</v>
      </c>
      <c r="J171" s="17">
        <f t="shared" si="20"/>
        <v>55.44</v>
      </c>
      <c r="K171" s="17">
        <f t="shared" si="21"/>
        <v>1719.88</v>
      </c>
      <c r="L171" s="17">
        <f t="shared" si="22"/>
        <v>2493.5599999999995</v>
      </c>
      <c r="M171" s="17">
        <f t="shared" si="23"/>
        <v>4213.4399999999996</v>
      </c>
    </row>
    <row r="172" spans="1:13" ht="36" customHeight="1">
      <c r="A172" s="14" t="s">
        <v>496</v>
      </c>
      <c r="B172" s="15" t="s">
        <v>497</v>
      </c>
      <c r="C172" s="14" t="s">
        <v>59</v>
      </c>
      <c r="D172" s="14" t="s">
        <v>498</v>
      </c>
      <c r="E172" s="16" t="s">
        <v>48</v>
      </c>
      <c r="F172" s="15">
        <v>30</v>
      </c>
      <c r="G172" s="17">
        <v>29.01</v>
      </c>
      <c r="H172" s="17">
        <v>11.62</v>
      </c>
      <c r="I172" s="17">
        <v>17.39</v>
      </c>
      <c r="J172" s="17">
        <f t="shared" si="20"/>
        <v>29.01</v>
      </c>
      <c r="K172" s="17">
        <f t="shared" si="21"/>
        <v>348.6</v>
      </c>
      <c r="L172" s="17">
        <f t="shared" si="22"/>
        <v>521.69999999999993</v>
      </c>
      <c r="M172" s="17">
        <f t="shared" si="23"/>
        <v>870.3</v>
      </c>
    </row>
    <row r="173" spans="1:13" ht="36" customHeight="1">
      <c r="A173" s="14" t="s">
        <v>499</v>
      </c>
      <c r="B173" s="15" t="s">
        <v>500</v>
      </c>
      <c r="C173" s="14" t="s">
        <v>59</v>
      </c>
      <c r="D173" s="14" t="s">
        <v>501</v>
      </c>
      <c r="E173" s="16" t="s">
        <v>48</v>
      </c>
      <c r="F173" s="15">
        <v>33</v>
      </c>
      <c r="G173" s="17">
        <v>19.07</v>
      </c>
      <c r="H173" s="17">
        <v>9.17</v>
      </c>
      <c r="I173" s="17">
        <v>9.9</v>
      </c>
      <c r="J173" s="17">
        <f t="shared" si="20"/>
        <v>19.07</v>
      </c>
      <c r="K173" s="17">
        <f t="shared" si="21"/>
        <v>302.61</v>
      </c>
      <c r="L173" s="17">
        <f t="shared" si="22"/>
        <v>326.69999999999993</v>
      </c>
      <c r="M173" s="17">
        <f t="shared" si="23"/>
        <v>629.30999999999995</v>
      </c>
    </row>
    <row r="174" spans="1:13" ht="48" customHeight="1">
      <c r="A174" s="14" t="s">
        <v>502</v>
      </c>
      <c r="B174" s="15" t="s">
        <v>503</v>
      </c>
      <c r="C174" s="14" t="s">
        <v>59</v>
      </c>
      <c r="D174" s="14" t="s">
        <v>504</v>
      </c>
      <c r="E174" s="16" t="s">
        <v>35</v>
      </c>
      <c r="F174" s="15">
        <v>3</v>
      </c>
      <c r="G174" s="17">
        <v>20.72</v>
      </c>
      <c r="H174" s="17">
        <v>5.19</v>
      </c>
      <c r="I174" s="17">
        <v>15.53</v>
      </c>
      <c r="J174" s="17">
        <f t="shared" si="20"/>
        <v>20.72</v>
      </c>
      <c r="K174" s="17">
        <f t="shared" si="21"/>
        <v>15.57</v>
      </c>
      <c r="L174" s="17">
        <f t="shared" si="22"/>
        <v>46.589999999999996</v>
      </c>
      <c r="M174" s="17">
        <f t="shared" si="23"/>
        <v>62.16</v>
      </c>
    </row>
    <row r="175" spans="1:13" ht="24" customHeight="1">
      <c r="A175" s="12" t="s">
        <v>505</v>
      </c>
      <c r="B175" s="12"/>
      <c r="C175" s="12"/>
      <c r="D175" s="12" t="s">
        <v>506</v>
      </c>
      <c r="E175" s="12"/>
      <c r="F175" s="13"/>
      <c r="G175" s="12"/>
      <c r="H175" s="12"/>
      <c r="I175" s="12"/>
      <c r="J175" s="12"/>
      <c r="K175" s="12"/>
      <c r="L175" s="12"/>
      <c r="M175" s="19">
        <v>55134.720000000001</v>
      </c>
    </row>
    <row r="176" spans="1:13" ht="24" customHeight="1">
      <c r="A176" s="14" t="s">
        <v>507</v>
      </c>
      <c r="B176" s="15" t="s">
        <v>508</v>
      </c>
      <c r="C176" s="14" t="s">
        <v>509</v>
      </c>
      <c r="D176" s="14" t="s">
        <v>510</v>
      </c>
      <c r="E176" s="16" t="s">
        <v>48</v>
      </c>
      <c r="F176" s="15">
        <v>180</v>
      </c>
      <c r="G176" s="17">
        <v>265.99</v>
      </c>
      <c r="H176" s="17">
        <v>57.21</v>
      </c>
      <c r="I176" s="17">
        <v>208.78</v>
      </c>
      <c r="J176" s="17">
        <f>TRUNC(G176*(1+0/100),2)</f>
        <v>265.99</v>
      </c>
      <c r="K176" s="17">
        <f>TRUNC(F176*H176,2)</f>
        <v>10297.799999999999</v>
      </c>
      <c r="L176" s="17">
        <f>M176-K176</f>
        <v>37580.399999999994</v>
      </c>
      <c r="M176" s="17">
        <f>TRUNC(F176*J176,2)</f>
        <v>47878.2</v>
      </c>
    </row>
    <row r="177" spans="1:13" ht="60" customHeight="1">
      <c r="A177" s="14" t="s">
        <v>511</v>
      </c>
      <c r="B177" s="15" t="s">
        <v>512</v>
      </c>
      <c r="C177" s="14" t="s">
        <v>513</v>
      </c>
      <c r="D177" s="14" t="s">
        <v>514</v>
      </c>
      <c r="E177" s="16" t="s">
        <v>515</v>
      </c>
      <c r="F177" s="15">
        <v>12</v>
      </c>
      <c r="G177" s="17">
        <v>604.71</v>
      </c>
      <c r="H177" s="17">
        <v>279.08999999999997</v>
      </c>
      <c r="I177" s="17">
        <v>325.62</v>
      </c>
      <c r="J177" s="17">
        <f>TRUNC(G177*(1+0/100),2)</f>
        <v>604.71</v>
      </c>
      <c r="K177" s="17">
        <f>TRUNC(F177*H177,2)</f>
        <v>3349.08</v>
      </c>
      <c r="L177" s="17">
        <f>M177-K177</f>
        <v>3907.4400000000005</v>
      </c>
      <c r="M177" s="17">
        <f>TRUNC(F177*J177,2)</f>
        <v>7256.52</v>
      </c>
    </row>
    <row r="178" spans="1:13" ht="24" customHeight="1">
      <c r="A178" s="12" t="s">
        <v>516</v>
      </c>
      <c r="B178" s="12"/>
      <c r="C178" s="12"/>
      <c r="D178" s="12" t="s">
        <v>517</v>
      </c>
      <c r="E178" s="12"/>
      <c r="F178" s="13"/>
      <c r="G178" s="12"/>
      <c r="H178" s="12"/>
      <c r="I178" s="12"/>
      <c r="J178" s="12"/>
      <c r="K178" s="12"/>
      <c r="L178" s="12"/>
      <c r="M178" s="19">
        <v>1109.8499999999999</v>
      </c>
    </row>
    <row r="179" spans="1:13" ht="48" customHeight="1">
      <c r="A179" s="14" t="s">
        <v>518</v>
      </c>
      <c r="B179" s="15" t="s">
        <v>519</v>
      </c>
      <c r="C179" s="14" t="s">
        <v>59</v>
      </c>
      <c r="D179" s="14" t="s">
        <v>520</v>
      </c>
      <c r="E179" s="16" t="s">
        <v>35</v>
      </c>
      <c r="F179" s="15">
        <v>6</v>
      </c>
      <c r="G179" s="17">
        <v>8.06</v>
      </c>
      <c r="H179" s="17">
        <v>1.2</v>
      </c>
      <c r="I179" s="17">
        <v>6.86</v>
      </c>
      <c r="J179" s="17">
        <f t="shared" ref="J179:J184" si="24">TRUNC(G179*(1+0/100),2)</f>
        <v>8.06</v>
      </c>
      <c r="K179" s="17">
        <f t="shared" ref="K179:K184" si="25">TRUNC(F179*H179,2)</f>
        <v>7.2</v>
      </c>
      <c r="L179" s="17">
        <f t="shared" ref="L179:L184" si="26">M179-K179</f>
        <v>41.16</v>
      </c>
      <c r="M179" s="17">
        <f t="shared" ref="M179:M184" si="27">TRUNC(F179*J179,2)</f>
        <v>48.36</v>
      </c>
    </row>
    <row r="180" spans="1:13" ht="48" customHeight="1">
      <c r="A180" s="14" t="s">
        <v>521</v>
      </c>
      <c r="B180" s="15" t="s">
        <v>522</v>
      </c>
      <c r="C180" s="14" t="s">
        <v>59</v>
      </c>
      <c r="D180" s="14" t="s">
        <v>523</v>
      </c>
      <c r="E180" s="16" t="s">
        <v>35</v>
      </c>
      <c r="F180" s="15">
        <v>3</v>
      </c>
      <c r="G180" s="17">
        <v>10.25</v>
      </c>
      <c r="H180" s="17">
        <v>3.05</v>
      </c>
      <c r="I180" s="17">
        <v>7.2</v>
      </c>
      <c r="J180" s="17">
        <f t="shared" si="24"/>
        <v>10.25</v>
      </c>
      <c r="K180" s="17">
        <f t="shared" si="25"/>
        <v>9.15</v>
      </c>
      <c r="L180" s="17">
        <f t="shared" si="26"/>
        <v>21.6</v>
      </c>
      <c r="M180" s="17">
        <f t="shared" si="27"/>
        <v>30.75</v>
      </c>
    </row>
    <row r="181" spans="1:13" ht="48" customHeight="1">
      <c r="A181" s="14" t="s">
        <v>524</v>
      </c>
      <c r="B181" s="15" t="s">
        <v>525</v>
      </c>
      <c r="C181" s="14" t="s">
        <v>59</v>
      </c>
      <c r="D181" s="14" t="s">
        <v>526</v>
      </c>
      <c r="E181" s="16" t="s">
        <v>35</v>
      </c>
      <c r="F181" s="15">
        <v>15</v>
      </c>
      <c r="G181" s="17">
        <v>7.27</v>
      </c>
      <c r="H181" s="17">
        <v>1.2</v>
      </c>
      <c r="I181" s="17">
        <v>6.07</v>
      </c>
      <c r="J181" s="17">
        <f t="shared" si="24"/>
        <v>7.27</v>
      </c>
      <c r="K181" s="17">
        <f t="shared" si="25"/>
        <v>18</v>
      </c>
      <c r="L181" s="17">
        <f t="shared" si="26"/>
        <v>91.05</v>
      </c>
      <c r="M181" s="17">
        <f t="shared" si="27"/>
        <v>109.05</v>
      </c>
    </row>
    <row r="182" spans="1:13" ht="36" customHeight="1">
      <c r="A182" s="14" t="s">
        <v>527</v>
      </c>
      <c r="B182" s="15" t="s">
        <v>528</v>
      </c>
      <c r="C182" s="14" t="s">
        <v>59</v>
      </c>
      <c r="D182" s="14" t="s">
        <v>529</v>
      </c>
      <c r="E182" s="16" t="s">
        <v>48</v>
      </c>
      <c r="F182" s="15">
        <v>48</v>
      </c>
      <c r="G182" s="17">
        <v>14.63</v>
      </c>
      <c r="H182" s="17">
        <v>1.52</v>
      </c>
      <c r="I182" s="17">
        <v>13.11</v>
      </c>
      <c r="J182" s="17">
        <f t="shared" si="24"/>
        <v>14.63</v>
      </c>
      <c r="K182" s="17">
        <f t="shared" si="25"/>
        <v>72.959999999999994</v>
      </c>
      <c r="L182" s="17">
        <f t="shared" si="26"/>
        <v>629.28</v>
      </c>
      <c r="M182" s="17">
        <f t="shared" si="27"/>
        <v>702.24</v>
      </c>
    </row>
    <row r="183" spans="1:13" ht="36" customHeight="1">
      <c r="A183" s="14" t="s">
        <v>530</v>
      </c>
      <c r="B183" s="15" t="s">
        <v>531</v>
      </c>
      <c r="C183" s="14" t="s">
        <v>59</v>
      </c>
      <c r="D183" s="14" t="s">
        <v>532</v>
      </c>
      <c r="E183" s="16" t="s">
        <v>35</v>
      </c>
      <c r="F183" s="15">
        <v>9</v>
      </c>
      <c r="G183" s="17">
        <v>16.41</v>
      </c>
      <c r="H183" s="17">
        <v>1.82</v>
      </c>
      <c r="I183" s="17">
        <v>14.59</v>
      </c>
      <c r="J183" s="17">
        <f t="shared" si="24"/>
        <v>16.41</v>
      </c>
      <c r="K183" s="17">
        <f t="shared" si="25"/>
        <v>16.38</v>
      </c>
      <c r="L183" s="17">
        <f t="shared" si="26"/>
        <v>131.31</v>
      </c>
      <c r="M183" s="17">
        <f t="shared" si="27"/>
        <v>147.69</v>
      </c>
    </row>
    <row r="184" spans="1:13" ht="24" customHeight="1">
      <c r="A184" s="14" t="s">
        <v>533</v>
      </c>
      <c r="B184" s="15" t="s">
        <v>534</v>
      </c>
      <c r="C184" s="14" t="s">
        <v>321</v>
      </c>
      <c r="D184" s="14" t="s">
        <v>535</v>
      </c>
      <c r="E184" s="16" t="s">
        <v>323</v>
      </c>
      <c r="F184" s="15">
        <v>6</v>
      </c>
      <c r="G184" s="17">
        <v>11.96</v>
      </c>
      <c r="H184" s="17">
        <v>2.02</v>
      </c>
      <c r="I184" s="17">
        <v>9.94</v>
      </c>
      <c r="J184" s="17">
        <f t="shared" si="24"/>
        <v>11.96</v>
      </c>
      <c r="K184" s="17">
        <f t="shared" si="25"/>
        <v>12.12</v>
      </c>
      <c r="L184" s="17">
        <f t="shared" si="26"/>
        <v>59.640000000000008</v>
      </c>
      <c r="M184" s="17">
        <f t="shared" si="27"/>
        <v>71.760000000000005</v>
      </c>
    </row>
    <row r="185" spans="1:13" ht="24" customHeight="1">
      <c r="A185" s="12" t="s">
        <v>536</v>
      </c>
      <c r="B185" s="12"/>
      <c r="C185" s="12"/>
      <c r="D185" s="12" t="s">
        <v>537</v>
      </c>
      <c r="E185" s="12"/>
      <c r="F185" s="13"/>
      <c r="G185" s="12"/>
      <c r="H185" s="12"/>
      <c r="I185" s="12"/>
      <c r="J185" s="12"/>
      <c r="K185" s="12"/>
      <c r="L185" s="12"/>
      <c r="M185" s="19">
        <v>97494.66</v>
      </c>
    </row>
    <row r="186" spans="1:13" ht="24" customHeight="1">
      <c r="A186" s="12" t="s">
        <v>538</v>
      </c>
      <c r="B186" s="12"/>
      <c r="C186" s="12"/>
      <c r="D186" s="12" t="s">
        <v>539</v>
      </c>
      <c r="E186" s="12"/>
      <c r="F186" s="13"/>
      <c r="G186" s="12"/>
      <c r="H186" s="12"/>
      <c r="I186" s="12"/>
      <c r="J186" s="12"/>
      <c r="K186" s="12"/>
      <c r="L186" s="12"/>
      <c r="M186" s="19">
        <v>23349.69</v>
      </c>
    </row>
    <row r="187" spans="1:13" ht="36" customHeight="1">
      <c r="A187" s="14" t="s">
        <v>540</v>
      </c>
      <c r="B187" s="15" t="s">
        <v>541</v>
      </c>
      <c r="C187" s="14" t="s">
        <v>59</v>
      </c>
      <c r="D187" s="14" t="s">
        <v>542</v>
      </c>
      <c r="E187" s="16" t="s">
        <v>48</v>
      </c>
      <c r="F187" s="15">
        <v>4323.3</v>
      </c>
      <c r="G187" s="17">
        <v>3.71</v>
      </c>
      <c r="H187" s="17">
        <v>0.93</v>
      </c>
      <c r="I187" s="17">
        <v>2.78</v>
      </c>
      <c r="J187" s="17">
        <f>TRUNC(G187*(1+0/100),2)</f>
        <v>3.71</v>
      </c>
      <c r="K187" s="17">
        <f>TRUNC(F187*H187,2)</f>
        <v>4020.66</v>
      </c>
      <c r="L187" s="17">
        <f>M187-K187</f>
        <v>12018.78</v>
      </c>
      <c r="M187" s="17">
        <f>TRUNC(F187*J187,2)</f>
        <v>16039.44</v>
      </c>
    </row>
    <row r="188" spans="1:13" ht="36" customHeight="1">
      <c r="A188" s="14" t="s">
        <v>543</v>
      </c>
      <c r="B188" s="15" t="s">
        <v>544</v>
      </c>
      <c r="C188" s="14" t="s">
        <v>59</v>
      </c>
      <c r="D188" s="14" t="s">
        <v>545</v>
      </c>
      <c r="E188" s="16" t="s">
        <v>48</v>
      </c>
      <c r="F188" s="15">
        <v>271.8</v>
      </c>
      <c r="G188" s="17">
        <v>6.08</v>
      </c>
      <c r="H188" s="17">
        <v>1.23</v>
      </c>
      <c r="I188" s="17">
        <v>4.8499999999999996</v>
      </c>
      <c r="J188" s="17">
        <f>TRUNC(G188*(1+0/100),2)</f>
        <v>6.08</v>
      </c>
      <c r="K188" s="17">
        <f>TRUNC(F188*H188,2)</f>
        <v>334.31</v>
      </c>
      <c r="L188" s="17">
        <f>M188-K188</f>
        <v>1318.23</v>
      </c>
      <c r="M188" s="17">
        <f>TRUNC(F188*J188,2)</f>
        <v>1652.54</v>
      </c>
    </row>
    <row r="189" spans="1:13" ht="36" customHeight="1">
      <c r="A189" s="14" t="s">
        <v>546</v>
      </c>
      <c r="B189" s="15" t="s">
        <v>547</v>
      </c>
      <c r="C189" s="14" t="s">
        <v>59</v>
      </c>
      <c r="D189" s="14" t="s">
        <v>548</v>
      </c>
      <c r="E189" s="16" t="s">
        <v>48</v>
      </c>
      <c r="F189" s="15">
        <v>319.5</v>
      </c>
      <c r="G189" s="17">
        <v>8.32</v>
      </c>
      <c r="H189" s="17">
        <v>1.6</v>
      </c>
      <c r="I189" s="17">
        <v>6.72</v>
      </c>
      <c r="J189" s="17">
        <f>TRUNC(G189*(1+0/100),2)</f>
        <v>8.32</v>
      </c>
      <c r="K189" s="17">
        <f>TRUNC(F189*H189,2)</f>
        <v>511.2</v>
      </c>
      <c r="L189" s="17">
        <f>M189-K189</f>
        <v>2147.04</v>
      </c>
      <c r="M189" s="17">
        <f>TRUNC(F189*J189,2)</f>
        <v>2658.24</v>
      </c>
    </row>
    <row r="190" spans="1:13" ht="36" customHeight="1">
      <c r="A190" s="14" t="s">
        <v>549</v>
      </c>
      <c r="B190" s="15" t="s">
        <v>550</v>
      </c>
      <c r="C190" s="14" t="s">
        <v>59</v>
      </c>
      <c r="D190" s="14" t="s">
        <v>551</v>
      </c>
      <c r="E190" s="16" t="s">
        <v>48</v>
      </c>
      <c r="F190" s="15">
        <v>189.6</v>
      </c>
      <c r="G190" s="17">
        <v>15.82</v>
      </c>
      <c r="H190" s="17">
        <v>0.4</v>
      </c>
      <c r="I190" s="17">
        <v>15.42</v>
      </c>
      <c r="J190" s="17">
        <f>TRUNC(G190*(1+0/100),2)</f>
        <v>15.82</v>
      </c>
      <c r="K190" s="17">
        <f>TRUNC(F190*H190,2)</f>
        <v>75.84</v>
      </c>
      <c r="L190" s="17">
        <f>M190-K190</f>
        <v>2923.6299999999997</v>
      </c>
      <c r="M190" s="17">
        <f>TRUNC(F190*J190,2)</f>
        <v>2999.47</v>
      </c>
    </row>
    <row r="191" spans="1:13" ht="24" customHeight="1">
      <c r="A191" s="12" t="s">
        <v>552</v>
      </c>
      <c r="B191" s="12"/>
      <c r="C191" s="12"/>
      <c r="D191" s="12" t="s">
        <v>553</v>
      </c>
      <c r="E191" s="12"/>
      <c r="F191" s="13"/>
      <c r="G191" s="12"/>
      <c r="H191" s="12"/>
      <c r="I191" s="12"/>
      <c r="J191" s="12"/>
      <c r="K191" s="12"/>
      <c r="L191" s="12"/>
      <c r="M191" s="19">
        <v>132.12</v>
      </c>
    </row>
    <row r="192" spans="1:13" ht="24" customHeight="1">
      <c r="A192" s="14" t="s">
        <v>554</v>
      </c>
      <c r="B192" s="15" t="s">
        <v>555</v>
      </c>
      <c r="C192" s="14" t="s">
        <v>513</v>
      </c>
      <c r="D192" s="14" t="s">
        <v>556</v>
      </c>
      <c r="E192" s="16" t="s">
        <v>515</v>
      </c>
      <c r="F192" s="15">
        <v>9</v>
      </c>
      <c r="G192" s="17">
        <v>14.68</v>
      </c>
      <c r="H192" s="17">
        <v>6.15</v>
      </c>
      <c r="I192" s="17">
        <v>8.5299999999999994</v>
      </c>
      <c r="J192" s="17">
        <f>TRUNC(G192*(1+0/100),2)</f>
        <v>14.68</v>
      </c>
      <c r="K192" s="17">
        <f>TRUNC(F192*H192,2)</f>
        <v>55.35</v>
      </c>
      <c r="L192" s="17">
        <f>M192-K192</f>
        <v>76.77000000000001</v>
      </c>
      <c r="M192" s="17">
        <f>TRUNC(F192*J192,2)</f>
        <v>132.12</v>
      </c>
    </row>
    <row r="193" spans="1:13" ht="24" customHeight="1">
      <c r="A193" s="12" t="s">
        <v>557</v>
      </c>
      <c r="B193" s="12"/>
      <c r="C193" s="12"/>
      <c r="D193" s="12" t="s">
        <v>558</v>
      </c>
      <c r="E193" s="12"/>
      <c r="F193" s="13"/>
      <c r="G193" s="12"/>
      <c r="H193" s="12"/>
      <c r="I193" s="12"/>
      <c r="J193" s="12"/>
      <c r="K193" s="12"/>
      <c r="L193" s="12"/>
      <c r="M193" s="19">
        <v>11320.22</v>
      </c>
    </row>
    <row r="194" spans="1:13" ht="36" customHeight="1">
      <c r="A194" s="14" t="s">
        <v>559</v>
      </c>
      <c r="B194" s="15" t="s">
        <v>560</v>
      </c>
      <c r="C194" s="14" t="s">
        <v>59</v>
      </c>
      <c r="D194" s="14" t="s">
        <v>561</v>
      </c>
      <c r="E194" s="16" t="s">
        <v>48</v>
      </c>
      <c r="F194" s="15">
        <v>424.32</v>
      </c>
      <c r="G194" s="17">
        <v>8.5299999999999994</v>
      </c>
      <c r="H194" s="17">
        <v>2.7</v>
      </c>
      <c r="I194" s="17">
        <v>5.83</v>
      </c>
      <c r="J194" s="17">
        <f t="shared" ref="J194:J199" si="28">TRUNC(G194*(1+0/100),2)</f>
        <v>8.5299999999999994</v>
      </c>
      <c r="K194" s="17">
        <f t="shared" ref="K194:K199" si="29">TRUNC(F194*H194,2)</f>
        <v>1145.6600000000001</v>
      </c>
      <c r="L194" s="17">
        <f t="shared" ref="L194:L199" si="30">M194-K194</f>
        <v>2473.7799999999997</v>
      </c>
      <c r="M194" s="17">
        <f t="shared" ref="M194:M199" si="31">TRUNC(F194*J194,2)</f>
        <v>3619.44</v>
      </c>
    </row>
    <row r="195" spans="1:13" ht="36" customHeight="1">
      <c r="A195" s="14" t="s">
        <v>562</v>
      </c>
      <c r="B195" s="15" t="s">
        <v>563</v>
      </c>
      <c r="C195" s="14" t="s">
        <v>59</v>
      </c>
      <c r="D195" s="14" t="s">
        <v>564</v>
      </c>
      <c r="E195" s="16" t="s">
        <v>48</v>
      </c>
      <c r="F195" s="15">
        <v>511.35</v>
      </c>
      <c r="G195" s="17">
        <v>10.44</v>
      </c>
      <c r="H195" s="17">
        <v>4.47</v>
      </c>
      <c r="I195" s="17">
        <v>5.97</v>
      </c>
      <c r="J195" s="17">
        <f t="shared" si="28"/>
        <v>10.44</v>
      </c>
      <c r="K195" s="17">
        <f t="shared" si="29"/>
        <v>2285.73</v>
      </c>
      <c r="L195" s="17">
        <f t="shared" si="30"/>
        <v>3052.7599999999998</v>
      </c>
      <c r="M195" s="17">
        <f t="shared" si="31"/>
        <v>5338.49</v>
      </c>
    </row>
    <row r="196" spans="1:13" ht="24" customHeight="1">
      <c r="A196" s="14" t="s">
        <v>565</v>
      </c>
      <c r="B196" s="15" t="s">
        <v>566</v>
      </c>
      <c r="C196" s="14" t="s">
        <v>59</v>
      </c>
      <c r="D196" s="14" t="s">
        <v>567</v>
      </c>
      <c r="E196" s="16" t="s">
        <v>48</v>
      </c>
      <c r="F196" s="15">
        <v>37.89</v>
      </c>
      <c r="G196" s="17">
        <v>11.34</v>
      </c>
      <c r="H196" s="17">
        <v>3.25</v>
      </c>
      <c r="I196" s="17">
        <v>8.09</v>
      </c>
      <c r="J196" s="17">
        <f t="shared" si="28"/>
        <v>11.34</v>
      </c>
      <c r="K196" s="17">
        <f t="shared" si="29"/>
        <v>123.14</v>
      </c>
      <c r="L196" s="17">
        <f t="shared" si="30"/>
        <v>306.53000000000003</v>
      </c>
      <c r="M196" s="17">
        <f t="shared" si="31"/>
        <v>429.67</v>
      </c>
    </row>
    <row r="197" spans="1:13" ht="36" customHeight="1">
      <c r="A197" s="14" t="s">
        <v>568</v>
      </c>
      <c r="B197" s="15" t="s">
        <v>569</v>
      </c>
      <c r="C197" s="14" t="s">
        <v>59</v>
      </c>
      <c r="D197" s="14" t="s">
        <v>570</v>
      </c>
      <c r="E197" s="16" t="s">
        <v>48</v>
      </c>
      <c r="F197" s="15">
        <v>96.3</v>
      </c>
      <c r="G197" s="17">
        <v>7.93</v>
      </c>
      <c r="H197" s="17">
        <v>2.5299999999999998</v>
      </c>
      <c r="I197" s="17">
        <v>5.4</v>
      </c>
      <c r="J197" s="17">
        <f t="shared" si="28"/>
        <v>7.93</v>
      </c>
      <c r="K197" s="17">
        <f t="shared" si="29"/>
        <v>243.63</v>
      </c>
      <c r="L197" s="17">
        <f t="shared" si="30"/>
        <v>520.02</v>
      </c>
      <c r="M197" s="17">
        <f t="shared" si="31"/>
        <v>763.65</v>
      </c>
    </row>
    <row r="198" spans="1:13" ht="36" customHeight="1">
      <c r="A198" s="14" t="s">
        <v>571</v>
      </c>
      <c r="B198" s="15" t="s">
        <v>572</v>
      </c>
      <c r="C198" s="14" t="s">
        <v>59</v>
      </c>
      <c r="D198" s="14" t="s">
        <v>573</v>
      </c>
      <c r="E198" s="16" t="s">
        <v>48</v>
      </c>
      <c r="F198" s="15">
        <v>75.3</v>
      </c>
      <c r="G198" s="17">
        <v>14.09</v>
      </c>
      <c r="H198" s="17">
        <v>3.91</v>
      </c>
      <c r="I198" s="17">
        <v>10.18</v>
      </c>
      <c r="J198" s="17">
        <f t="shared" si="28"/>
        <v>14.09</v>
      </c>
      <c r="K198" s="17">
        <f t="shared" si="29"/>
        <v>294.42</v>
      </c>
      <c r="L198" s="17">
        <f t="shared" si="30"/>
        <v>766.55</v>
      </c>
      <c r="M198" s="17">
        <f t="shared" si="31"/>
        <v>1060.97</v>
      </c>
    </row>
    <row r="199" spans="1:13" ht="36" customHeight="1">
      <c r="A199" s="14" t="s">
        <v>574</v>
      </c>
      <c r="B199" s="15" t="s">
        <v>575</v>
      </c>
      <c r="C199" s="14" t="s">
        <v>59</v>
      </c>
      <c r="D199" s="14" t="s">
        <v>576</v>
      </c>
      <c r="E199" s="16" t="s">
        <v>35</v>
      </c>
      <c r="F199" s="15">
        <v>9</v>
      </c>
      <c r="G199" s="17">
        <v>12</v>
      </c>
      <c r="H199" s="17">
        <v>6.26</v>
      </c>
      <c r="I199" s="17">
        <v>5.74</v>
      </c>
      <c r="J199" s="17">
        <f t="shared" si="28"/>
        <v>12</v>
      </c>
      <c r="K199" s="17">
        <f t="shared" si="29"/>
        <v>56.34</v>
      </c>
      <c r="L199" s="17">
        <f t="shared" si="30"/>
        <v>51.66</v>
      </c>
      <c r="M199" s="17">
        <f t="shared" si="31"/>
        <v>108</v>
      </c>
    </row>
    <row r="200" spans="1:13" ht="24" customHeight="1">
      <c r="A200" s="12" t="s">
        <v>577</v>
      </c>
      <c r="B200" s="12"/>
      <c r="C200" s="12"/>
      <c r="D200" s="12" t="s">
        <v>578</v>
      </c>
      <c r="E200" s="12"/>
      <c r="F200" s="13"/>
      <c r="G200" s="12"/>
      <c r="H200" s="12"/>
      <c r="I200" s="12"/>
      <c r="J200" s="12"/>
      <c r="K200" s="12"/>
      <c r="L200" s="12"/>
      <c r="M200" s="19">
        <v>7517.19</v>
      </c>
    </row>
    <row r="201" spans="1:13" ht="24" customHeight="1">
      <c r="A201" s="14" t="s">
        <v>579</v>
      </c>
      <c r="B201" s="15" t="s">
        <v>580</v>
      </c>
      <c r="C201" s="14" t="s">
        <v>59</v>
      </c>
      <c r="D201" s="14" t="s">
        <v>581</v>
      </c>
      <c r="E201" s="16" t="s">
        <v>35</v>
      </c>
      <c r="F201" s="15">
        <v>51</v>
      </c>
      <c r="G201" s="17">
        <v>36.44</v>
      </c>
      <c r="H201" s="17">
        <v>13.89</v>
      </c>
      <c r="I201" s="17">
        <v>22.55</v>
      </c>
      <c r="J201" s="17">
        <f t="shared" ref="J201:J207" si="32">TRUNC(G201*(1+0/100),2)</f>
        <v>36.44</v>
      </c>
      <c r="K201" s="17">
        <f t="shared" ref="K201:K207" si="33">TRUNC(F201*H201,2)</f>
        <v>708.39</v>
      </c>
      <c r="L201" s="17">
        <f t="shared" ref="L201:L207" si="34">M201-K201</f>
        <v>1150.0500000000002</v>
      </c>
      <c r="M201" s="17">
        <f t="shared" ref="M201:M207" si="35">TRUNC(F201*J201,2)</f>
        <v>1858.44</v>
      </c>
    </row>
    <row r="202" spans="1:13" ht="36" customHeight="1">
      <c r="A202" s="14" t="s">
        <v>582</v>
      </c>
      <c r="B202" s="15" t="s">
        <v>583</v>
      </c>
      <c r="C202" s="14" t="s">
        <v>59</v>
      </c>
      <c r="D202" s="14" t="s">
        <v>584</v>
      </c>
      <c r="E202" s="16" t="s">
        <v>35</v>
      </c>
      <c r="F202" s="15">
        <v>78</v>
      </c>
      <c r="G202" s="17">
        <v>24.94</v>
      </c>
      <c r="H202" s="17">
        <v>16.190000000000001</v>
      </c>
      <c r="I202" s="17">
        <v>8.75</v>
      </c>
      <c r="J202" s="17">
        <f t="shared" si="32"/>
        <v>24.94</v>
      </c>
      <c r="K202" s="17">
        <f t="shared" si="33"/>
        <v>1262.82</v>
      </c>
      <c r="L202" s="17">
        <f t="shared" si="34"/>
        <v>682.5</v>
      </c>
      <c r="M202" s="17">
        <f t="shared" si="35"/>
        <v>1945.32</v>
      </c>
    </row>
    <row r="203" spans="1:13" ht="36" customHeight="1">
      <c r="A203" s="14" t="s">
        <v>585</v>
      </c>
      <c r="B203" s="15" t="s">
        <v>586</v>
      </c>
      <c r="C203" s="14" t="s">
        <v>59</v>
      </c>
      <c r="D203" s="14" t="s">
        <v>587</v>
      </c>
      <c r="E203" s="16" t="s">
        <v>35</v>
      </c>
      <c r="F203" s="15">
        <v>117</v>
      </c>
      <c r="G203" s="17">
        <v>9.65</v>
      </c>
      <c r="H203" s="17">
        <v>4.57</v>
      </c>
      <c r="I203" s="17">
        <v>5.08</v>
      </c>
      <c r="J203" s="17">
        <f t="shared" si="32"/>
        <v>9.65</v>
      </c>
      <c r="K203" s="17">
        <f t="shared" si="33"/>
        <v>534.69000000000005</v>
      </c>
      <c r="L203" s="17">
        <f t="shared" si="34"/>
        <v>594.3599999999999</v>
      </c>
      <c r="M203" s="17">
        <f t="shared" si="35"/>
        <v>1129.05</v>
      </c>
    </row>
    <row r="204" spans="1:13" ht="36" customHeight="1">
      <c r="A204" s="14" t="s">
        <v>588</v>
      </c>
      <c r="B204" s="15" t="s">
        <v>589</v>
      </c>
      <c r="C204" s="14" t="s">
        <v>59</v>
      </c>
      <c r="D204" s="14" t="s">
        <v>590</v>
      </c>
      <c r="E204" s="16" t="s">
        <v>35</v>
      </c>
      <c r="F204" s="15">
        <v>87</v>
      </c>
      <c r="G204" s="17">
        <v>13.82</v>
      </c>
      <c r="H204" s="17">
        <v>7.74</v>
      </c>
      <c r="I204" s="17">
        <v>6.08</v>
      </c>
      <c r="J204" s="17">
        <f t="shared" si="32"/>
        <v>13.82</v>
      </c>
      <c r="K204" s="17">
        <f t="shared" si="33"/>
        <v>673.38</v>
      </c>
      <c r="L204" s="17">
        <f t="shared" si="34"/>
        <v>528.95999999999992</v>
      </c>
      <c r="M204" s="17">
        <f t="shared" si="35"/>
        <v>1202.3399999999999</v>
      </c>
    </row>
    <row r="205" spans="1:13" ht="36" customHeight="1">
      <c r="A205" s="14" t="s">
        <v>591</v>
      </c>
      <c r="B205" s="15" t="s">
        <v>592</v>
      </c>
      <c r="C205" s="14" t="s">
        <v>59</v>
      </c>
      <c r="D205" s="14" t="s">
        <v>593</v>
      </c>
      <c r="E205" s="16" t="s">
        <v>35</v>
      </c>
      <c r="F205" s="15">
        <v>12</v>
      </c>
      <c r="G205" s="17">
        <v>18.66</v>
      </c>
      <c r="H205" s="17">
        <v>8.89</v>
      </c>
      <c r="I205" s="17">
        <v>9.77</v>
      </c>
      <c r="J205" s="17">
        <f t="shared" si="32"/>
        <v>18.66</v>
      </c>
      <c r="K205" s="17">
        <f t="shared" si="33"/>
        <v>106.68</v>
      </c>
      <c r="L205" s="17">
        <f t="shared" si="34"/>
        <v>117.23999999999998</v>
      </c>
      <c r="M205" s="17">
        <f t="shared" si="35"/>
        <v>223.92</v>
      </c>
    </row>
    <row r="206" spans="1:13" ht="24" customHeight="1">
      <c r="A206" s="14" t="s">
        <v>594</v>
      </c>
      <c r="B206" s="15" t="s">
        <v>595</v>
      </c>
      <c r="C206" s="14" t="s">
        <v>59</v>
      </c>
      <c r="D206" s="14" t="s">
        <v>596</v>
      </c>
      <c r="E206" s="16" t="s">
        <v>35</v>
      </c>
      <c r="F206" s="15">
        <v>96</v>
      </c>
      <c r="G206" s="17">
        <v>11.63</v>
      </c>
      <c r="H206" s="17">
        <v>4.43</v>
      </c>
      <c r="I206" s="17">
        <v>7.2</v>
      </c>
      <c r="J206" s="17">
        <f t="shared" si="32"/>
        <v>11.63</v>
      </c>
      <c r="K206" s="17">
        <f t="shared" si="33"/>
        <v>425.28</v>
      </c>
      <c r="L206" s="17">
        <f t="shared" si="34"/>
        <v>691.2</v>
      </c>
      <c r="M206" s="17">
        <f t="shared" si="35"/>
        <v>1116.48</v>
      </c>
    </row>
    <row r="207" spans="1:13" ht="36" customHeight="1">
      <c r="A207" s="14" t="s">
        <v>597</v>
      </c>
      <c r="B207" s="15" t="s">
        <v>598</v>
      </c>
      <c r="C207" s="14" t="s">
        <v>59</v>
      </c>
      <c r="D207" s="14" t="s">
        <v>599</v>
      </c>
      <c r="E207" s="16" t="s">
        <v>35</v>
      </c>
      <c r="F207" s="15">
        <v>3</v>
      </c>
      <c r="G207" s="17">
        <v>13.88</v>
      </c>
      <c r="H207" s="17">
        <v>5.25</v>
      </c>
      <c r="I207" s="17">
        <v>8.6300000000000008</v>
      </c>
      <c r="J207" s="17">
        <f t="shared" si="32"/>
        <v>13.88</v>
      </c>
      <c r="K207" s="17">
        <f t="shared" si="33"/>
        <v>15.75</v>
      </c>
      <c r="L207" s="17">
        <f t="shared" si="34"/>
        <v>25.89</v>
      </c>
      <c r="M207" s="17">
        <f t="shared" si="35"/>
        <v>41.64</v>
      </c>
    </row>
    <row r="208" spans="1:13" ht="24" customHeight="1">
      <c r="A208" s="12" t="s">
        <v>600</v>
      </c>
      <c r="B208" s="12"/>
      <c r="C208" s="12"/>
      <c r="D208" s="12" t="s">
        <v>601</v>
      </c>
      <c r="E208" s="12"/>
      <c r="F208" s="13"/>
      <c r="G208" s="12"/>
      <c r="H208" s="12"/>
      <c r="I208" s="12"/>
      <c r="J208" s="12"/>
      <c r="K208" s="12"/>
      <c r="L208" s="12"/>
      <c r="M208" s="19">
        <v>11443.41</v>
      </c>
    </row>
    <row r="209" spans="1:13" ht="24" customHeight="1">
      <c r="A209" s="14" t="s">
        <v>602</v>
      </c>
      <c r="B209" s="15" t="s">
        <v>603</v>
      </c>
      <c r="C209" s="14" t="s">
        <v>46</v>
      </c>
      <c r="D209" s="14" t="s">
        <v>604</v>
      </c>
      <c r="E209" s="16" t="s">
        <v>35</v>
      </c>
      <c r="F209" s="15">
        <v>3</v>
      </c>
      <c r="G209" s="17">
        <v>1022.63</v>
      </c>
      <c r="H209" s="17">
        <v>310.60000000000002</v>
      </c>
      <c r="I209" s="17">
        <v>712.03</v>
      </c>
      <c r="J209" s="17">
        <f>TRUNC(G209*(1+0/100),2)</f>
        <v>1022.63</v>
      </c>
      <c r="K209" s="17">
        <f>TRUNC(F209*H209,2)</f>
        <v>931.8</v>
      </c>
      <c r="L209" s="17">
        <f>M209-K209</f>
        <v>2136.09</v>
      </c>
      <c r="M209" s="17">
        <f>TRUNC(F209*J209,2)</f>
        <v>3067.89</v>
      </c>
    </row>
    <row r="210" spans="1:13" ht="60" customHeight="1">
      <c r="A210" s="14" t="s">
        <v>605</v>
      </c>
      <c r="B210" s="15" t="s">
        <v>606</v>
      </c>
      <c r="C210" s="14" t="s">
        <v>46</v>
      </c>
      <c r="D210" s="14" t="s">
        <v>607</v>
      </c>
      <c r="E210" s="16" t="s">
        <v>35</v>
      </c>
      <c r="F210" s="15">
        <v>3</v>
      </c>
      <c r="G210" s="17">
        <v>2768.75</v>
      </c>
      <c r="H210" s="17">
        <v>810.18</v>
      </c>
      <c r="I210" s="17">
        <v>1958.57</v>
      </c>
      <c r="J210" s="17">
        <f>TRUNC(G210*(1+0/100),2)</f>
        <v>2768.75</v>
      </c>
      <c r="K210" s="17">
        <f>TRUNC(F210*H210,2)</f>
        <v>2430.54</v>
      </c>
      <c r="L210" s="17">
        <f>M210-K210</f>
        <v>5875.71</v>
      </c>
      <c r="M210" s="17">
        <f>TRUNC(F210*J210,2)</f>
        <v>8306.25</v>
      </c>
    </row>
    <row r="211" spans="1:13" ht="24" customHeight="1">
      <c r="A211" s="14" t="s">
        <v>608</v>
      </c>
      <c r="B211" s="15" t="s">
        <v>609</v>
      </c>
      <c r="C211" s="14" t="s">
        <v>33</v>
      </c>
      <c r="D211" s="14" t="s">
        <v>610</v>
      </c>
      <c r="E211" s="16" t="s">
        <v>196</v>
      </c>
      <c r="F211" s="15">
        <v>3</v>
      </c>
      <c r="G211" s="17">
        <v>23.09</v>
      </c>
      <c r="H211" s="17">
        <v>2.69</v>
      </c>
      <c r="I211" s="17">
        <v>20.399999999999999</v>
      </c>
      <c r="J211" s="17">
        <f>TRUNC(G211*(1+0/100),2)</f>
        <v>23.09</v>
      </c>
      <c r="K211" s="17">
        <f>TRUNC(F211*H211,2)</f>
        <v>8.07</v>
      </c>
      <c r="L211" s="17">
        <f>M211-K211</f>
        <v>61.199999999999996</v>
      </c>
      <c r="M211" s="17">
        <f>TRUNC(F211*J211,2)</f>
        <v>69.27</v>
      </c>
    </row>
    <row r="212" spans="1:13" ht="24" customHeight="1">
      <c r="A212" s="12" t="s">
        <v>611</v>
      </c>
      <c r="B212" s="12"/>
      <c r="C212" s="12"/>
      <c r="D212" s="12" t="s">
        <v>612</v>
      </c>
      <c r="E212" s="12"/>
      <c r="F212" s="13"/>
      <c r="G212" s="12"/>
      <c r="H212" s="12"/>
      <c r="I212" s="12"/>
      <c r="J212" s="12"/>
      <c r="K212" s="12"/>
      <c r="L212" s="12"/>
      <c r="M212" s="19">
        <v>6731.7</v>
      </c>
    </row>
    <row r="213" spans="1:13" ht="24" customHeight="1">
      <c r="A213" s="14" t="s">
        <v>613</v>
      </c>
      <c r="B213" s="15" t="s">
        <v>614</v>
      </c>
      <c r="C213" s="14" t="s">
        <v>59</v>
      </c>
      <c r="D213" s="14" t="s">
        <v>615</v>
      </c>
      <c r="E213" s="16" t="s">
        <v>35</v>
      </c>
      <c r="F213" s="15">
        <v>36</v>
      </c>
      <c r="G213" s="17">
        <v>18.73</v>
      </c>
      <c r="H213" s="17">
        <v>1.08</v>
      </c>
      <c r="I213" s="17">
        <v>17.649999999999999</v>
      </c>
      <c r="J213" s="17">
        <f t="shared" ref="J213:J219" si="36">TRUNC(G213*(1+0/100),2)</f>
        <v>18.73</v>
      </c>
      <c r="K213" s="17">
        <f t="shared" ref="K213:K219" si="37">TRUNC(F213*H213,2)</f>
        <v>38.880000000000003</v>
      </c>
      <c r="L213" s="17">
        <f t="shared" ref="L213:L219" si="38">M213-K213</f>
        <v>635.4</v>
      </c>
      <c r="M213" s="17">
        <f t="shared" ref="M213:M219" si="39">TRUNC(F213*J213,2)</f>
        <v>674.28</v>
      </c>
    </row>
    <row r="214" spans="1:13" ht="24" customHeight="1">
      <c r="A214" s="14" t="s">
        <v>616</v>
      </c>
      <c r="B214" s="15" t="s">
        <v>617</v>
      </c>
      <c r="C214" s="14" t="s">
        <v>59</v>
      </c>
      <c r="D214" s="14" t="s">
        <v>618</v>
      </c>
      <c r="E214" s="16" t="s">
        <v>35</v>
      </c>
      <c r="F214" s="15">
        <v>15</v>
      </c>
      <c r="G214" s="17">
        <v>99.12</v>
      </c>
      <c r="H214" s="17">
        <v>2.95</v>
      </c>
      <c r="I214" s="17">
        <v>96.17</v>
      </c>
      <c r="J214" s="17">
        <f t="shared" si="36"/>
        <v>99.12</v>
      </c>
      <c r="K214" s="17">
        <f t="shared" si="37"/>
        <v>44.25</v>
      </c>
      <c r="L214" s="17">
        <f t="shared" si="38"/>
        <v>1442.55</v>
      </c>
      <c r="M214" s="17">
        <f t="shared" si="39"/>
        <v>1486.8</v>
      </c>
    </row>
    <row r="215" spans="1:13" ht="24" customHeight="1">
      <c r="A215" s="14" t="s">
        <v>619</v>
      </c>
      <c r="B215" s="15" t="s">
        <v>620</v>
      </c>
      <c r="C215" s="14" t="s">
        <v>59</v>
      </c>
      <c r="D215" s="14" t="s">
        <v>621</v>
      </c>
      <c r="E215" s="16" t="s">
        <v>35</v>
      </c>
      <c r="F215" s="15">
        <v>9</v>
      </c>
      <c r="G215" s="17">
        <v>98.1</v>
      </c>
      <c r="H215" s="17">
        <v>2.17</v>
      </c>
      <c r="I215" s="17">
        <v>95.93</v>
      </c>
      <c r="J215" s="17">
        <f t="shared" si="36"/>
        <v>98.1</v>
      </c>
      <c r="K215" s="17">
        <f t="shared" si="37"/>
        <v>19.53</v>
      </c>
      <c r="L215" s="17">
        <f t="shared" si="38"/>
        <v>863.37</v>
      </c>
      <c r="M215" s="17">
        <f t="shared" si="39"/>
        <v>882.9</v>
      </c>
    </row>
    <row r="216" spans="1:13" ht="24" customHeight="1">
      <c r="A216" s="14" t="s">
        <v>622</v>
      </c>
      <c r="B216" s="15" t="s">
        <v>623</v>
      </c>
      <c r="C216" s="14" t="s">
        <v>59</v>
      </c>
      <c r="D216" s="14" t="s">
        <v>624</v>
      </c>
      <c r="E216" s="16" t="s">
        <v>35</v>
      </c>
      <c r="F216" s="15">
        <v>12</v>
      </c>
      <c r="G216" s="17">
        <v>106.29</v>
      </c>
      <c r="H216" s="17">
        <v>8.4</v>
      </c>
      <c r="I216" s="17">
        <v>97.89</v>
      </c>
      <c r="J216" s="17">
        <f t="shared" si="36"/>
        <v>106.29</v>
      </c>
      <c r="K216" s="17">
        <f t="shared" si="37"/>
        <v>100.8</v>
      </c>
      <c r="L216" s="17">
        <f t="shared" si="38"/>
        <v>1174.68</v>
      </c>
      <c r="M216" s="17">
        <f t="shared" si="39"/>
        <v>1275.48</v>
      </c>
    </row>
    <row r="217" spans="1:13" ht="24" customHeight="1">
      <c r="A217" s="14" t="s">
        <v>625</v>
      </c>
      <c r="B217" s="15" t="s">
        <v>626</v>
      </c>
      <c r="C217" s="14" t="s">
        <v>321</v>
      </c>
      <c r="D217" s="14" t="s">
        <v>627</v>
      </c>
      <c r="E217" s="16" t="s">
        <v>323</v>
      </c>
      <c r="F217" s="15">
        <v>6</v>
      </c>
      <c r="G217" s="17">
        <v>161.22</v>
      </c>
      <c r="H217" s="17">
        <v>29.16</v>
      </c>
      <c r="I217" s="17">
        <v>132.06</v>
      </c>
      <c r="J217" s="17">
        <f t="shared" si="36"/>
        <v>161.22</v>
      </c>
      <c r="K217" s="17">
        <f t="shared" si="37"/>
        <v>174.96</v>
      </c>
      <c r="L217" s="17">
        <f t="shared" si="38"/>
        <v>792.36</v>
      </c>
      <c r="M217" s="17">
        <f t="shared" si="39"/>
        <v>967.32</v>
      </c>
    </row>
    <row r="218" spans="1:13" ht="48" customHeight="1">
      <c r="A218" s="14" t="s">
        <v>628</v>
      </c>
      <c r="B218" s="15" t="s">
        <v>629</v>
      </c>
      <c r="C218" s="14" t="s">
        <v>46</v>
      </c>
      <c r="D218" s="14" t="s">
        <v>630</v>
      </c>
      <c r="E218" s="16" t="s">
        <v>35</v>
      </c>
      <c r="F218" s="15">
        <v>3</v>
      </c>
      <c r="G218" s="17">
        <v>116.63</v>
      </c>
      <c r="H218" s="17">
        <v>9.1</v>
      </c>
      <c r="I218" s="17">
        <v>107.53</v>
      </c>
      <c r="J218" s="17">
        <f t="shared" si="36"/>
        <v>116.63</v>
      </c>
      <c r="K218" s="17">
        <f t="shared" si="37"/>
        <v>27.3</v>
      </c>
      <c r="L218" s="17">
        <f t="shared" si="38"/>
        <v>322.58999999999997</v>
      </c>
      <c r="M218" s="17">
        <f t="shared" si="39"/>
        <v>349.89</v>
      </c>
    </row>
    <row r="219" spans="1:13" ht="48" customHeight="1">
      <c r="A219" s="14" t="s">
        <v>631</v>
      </c>
      <c r="B219" s="15" t="s">
        <v>632</v>
      </c>
      <c r="C219" s="14" t="s">
        <v>46</v>
      </c>
      <c r="D219" s="14" t="s">
        <v>633</v>
      </c>
      <c r="E219" s="16" t="s">
        <v>35</v>
      </c>
      <c r="F219" s="15">
        <v>9</v>
      </c>
      <c r="G219" s="17">
        <v>121.67</v>
      </c>
      <c r="H219" s="17">
        <v>9.1</v>
      </c>
      <c r="I219" s="17">
        <v>112.57</v>
      </c>
      <c r="J219" s="17">
        <f t="shared" si="36"/>
        <v>121.67</v>
      </c>
      <c r="K219" s="17">
        <f t="shared" si="37"/>
        <v>81.900000000000006</v>
      </c>
      <c r="L219" s="17">
        <f t="shared" si="38"/>
        <v>1013.13</v>
      </c>
      <c r="M219" s="17">
        <f t="shared" si="39"/>
        <v>1095.03</v>
      </c>
    </row>
    <row r="220" spans="1:13" ht="24" customHeight="1">
      <c r="A220" s="12" t="s">
        <v>634</v>
      </c>
      <c r="B220" s="12"/>
      <c r="C220" s="12"/>
      <c r="D220" s="12" t="s">
        <v>635</v>
      </c>
      <c r="E220" s="12"/>
      <c r="F220" s="13"/>
      <c r="G220" s="12"/>
      <c r="H220" s="12"/>
      <c r="I220" s="12"/>
      <c r="J220" s="12"/>
      <c r="K220" s="12"/>
      <c r="L220" s="12"/>
      <c r="M220" s="19">
        <v>7350.48</v>
      </c>
    </row>
    <row r="221" spans="1:13" ht="36" customHeight="1">
      <c r="A221" s="14" t="s">
        <v>636</v>
      </c>
      <c r="B221" s="15" t="s">
        <v>637</v>
      </c>
      <c r="C221" s="14" t="s">
        <v>59</v>
      </c>
      <c r="D221" s="14" t="s">
        <v>638</v>
      </c>
      <c r="E221" s="16" t="s">
        <v>35</v>
      </c>
      <c r="F221" s="15">
        <v>6</v>
      </c>
      <c r="G221" s="17">
        <v>28.3</v>
      </c>
      <c r="H221" s="17">
        <v>11.75</v>
      </c>
      <c r="I221" s="17">
        <v>16.55</v>
      </c>
      <c r="J221" s="17">
        <f t="shared" ref="J221:J240" si="40">TRUNC(G221*(1+0/100),2)</f>
        <v>28.3</v>
      </c>
      <c r="K221" s="17">
        <f t="shared" ref="K221:K240" si="41">TRUNC(F221*H221,2)</f>
        <v>70.5</v>
      </c>
      <c r="L221" s="17">
        <f t="shared" ref="L221:L240" si="42">M221-K221</f>
        <v>99.300000000000011</v>
      </c>
      <c r="M221" s="17">
        <f t="shared" ref="M221:M240" si="43">TRUNC(F221*J221,2)</f>
        <v>169.8</v>
      </c>
    </row>
    <row r="222" spans="1:13" ht="36" customHeight="1">
      <c r="A222" s="14" t="s">
        <v>639</v>
      </c>
      <c r="B222" s="15" t="s">
        <v>640</v>
      </c>
      <c r="C222" s="14" t="s">
        <v>59</v>
      </c>
      <c r="D222" s="14" t="s">
        <v>641</v>
      </c>
      <c r="E222" s="16" t="s">
        <v>35</v>
      </c>
      <c r="F222" s="15">
        <v>6</v>
      </c>
      <c r="G222" s="17">
        <v>47.03</v>
      </c>
      <c r="H222" s="17">
        <v>19.41</v>
      </c>
      <c r="I222" s="17">
        <v>27.62</v>
      </c>
      <c r="J222" s="17">
        <f t="shared" si="40"/>
        <v>47.03</v>
      </c>
      <c r="K222" s="17">
        <f t="shared" si="41"/>
        <v>116.46</v>
      </c>
      <c r="L222" s="17">
        <f t="shared" si="42"/>
        <v>165.72000000000003</v>
      </c>
      <c r="M222" s="17">
        <f t="shared" si="43"/>
        <v>282.18</v>
      </c>
    </row>
    <row r="223" spans="1:13" ht="36" customHeight="1">
      <c r="A223" s="14" t="s">
        <v>642</v>
      </c>
      <c r="B223" s="15" t="s">
        <v>643</v>
      </c>
      <c r="C223" s="14" t="s">
        <v>59</v>
      </c>
      <c r="D223" s="14" t="s">
        <v>644</v>
      </c>
      <c r="E223" s="16" t="s">
        <v>35</v>
      </c>
      <c r="F223" s="15">
        <v>9</v>
      </c>
      <c r="G223" s="17">
        <v>22.89</v>
      </c>
      <c r="H223" s="17">
        <v>9.17</v>
      </c>
      <c r="I223" s="17">
        <v>13.72</v>
      </c>
      <c r="J223" s="17">
        <f t="shared" si="40"/>
        <v>22.89</v>
      </c>
      <c r="K223" s="17">
        <f t="shared" si="41"/>
        <v>82.53</v>
      </c>
      <c r="L223" s="17">
        <f t="shared" si="42"/>
        <v>123.47999999999999</v>
      </c>
      <c r="M223" s="17">
        <f t="shared" si="43"/>
        <v>206.01</v>
      </c>
    </row>
    <row r="224" spans="1:13" ht="36" customHeight="1">
      <c r="A224" s="14" t="s">
        <v>645</v>
      </c>
      <c r="B224" s="15" t="s">
        <v>646</v>
      </c>
      <c r="C224" s="14" t="s">
        <v>59</v>
      </c>
      <c r="D224" s="14" t="s">
        <v>647</v>
      </c>
      <c r="E224" s="16" t="s">
        <v>35</v>
      </c>
      <c r="F224" s="15">
        <v>3</v>
      </c>
      <c r="G224" s="17">
        <v>60.42</v>
      </c>
      <c r="H224" s="17">
        <v>24.55</v>
      </c>
      <c r="I224" s="17">
        <v>35.869999999999997</v>
      </c>
      <c r="J224" s="17">
        <f t="shared" si="40"/>
        <v>60.42</v>
      </c>
      <c r="K224" s="17">
        <f t="shared" si="41"/>
        <v>73.650000000000006</v>
      </c>
      <c r="L224" s="17">
        <f t="shared" si="42"/>
        <v>107.60999999999999</v>
      </c>
      <c r="M224" s="17">
        <f t="shared" si="43"/>
        <v>181.26</v>
      </c>
    </row>
    <row r="225" spans="1:13" ht="36" customHeight="1">
      <c r="A225" s="14" t="s">
        <v>648</v>
      </c>
      <c r="B225" s="15" t="s">
        <v>649</v>
      </c>
      <c r="C225" s="14" t="s">
        <v>59</v>
      </c>
      <c r="D225" s="14" t="s">
        <v>650</v>
      </c>
      <c r="E225" s="16" t="s">
        <v>35</v>
      </c>
      <c r="F225" s="15">
        <v>12</v>
      </c>
      <c r="G225" s="17">
        <v>36.270000000000003</v>
      </c>
      <c r="H225" s="17">
        <v>14.29</v>
      </c>
      <c r="I225" s="17">
        <v>21.98</v>
      </c>
      <c r="J225" s="17">
        <f t="shared" si="40"/>
        <v>36.270000000000003</v>
      </c>
      <c r="K225" s="17">
        <f t="shared" si="41"/>
        <v>171.48</v>
      </c>
      <c r="L225" s="17">
        <f t="shared" si="42"/>
        <v>263.76</v>
      </c>
      <c r="M225" s="17">
        <f t="shared" si="43"/>
        <v>435.24</v>
      </c>
    </row>
    <row r="226" spans="1:13" ht="36" customHeight="1">
      <c r="A226" s="14" t="s">
        <v>651</v>
      </c>
      <c r="B226" s="15" t="s">
        <v>652</v>
      </c>
      <c r="C226" s="14" t="s">
        <v>59</v>
      </c>
      <c r="D226" s="14" t="s">
        <v>653</v>
      </c>
      <c r="E226" s="16" t="s">
        <v>35</v>
      </c>
      <c r="F226" s="15">
        <v>3</v>
      </c>
      <c r="G226" s="17">
        <v>78.41</v>
      </c>
      <c r="H226" s="17">
        <v>30.27</v>
      </c>
      <c r="I226" s="17">
        <v>48.14</v>
      </c>
      <c r="J226" s="17">
        <f t="shared" si="40"/>
        <v>78.41</v>
      </c>
      <c r="K226" s="17">
        <f t="shared" si="41"/>
        <v>90.81</v>
      </c>
      <c r="L226" s="17">
        <f t="shared" si="42"/>
        <v>144.41999999999999</v>
      </c>
      <c r="M226" s="17">
        <f t="shared" si="43"/>
        <v>235.23</v>
      </c>
    </row>
    <row r="227" spans="1:13" ht="36" customHeight="1">
      <c r="A227" s="14" t="s">
        <v>654</v>
      </c>
      <c r="B227" s="15" t="s">
        <v>655</v>
      </c>
      <c r="C227" s="14" t="s">
        <v>59</v>
      </c>
      <c r="D227" s="14" t="s">
        <v>656</v>
      </c>
      <c r="E227" s="16" t="s">
        <v>35</v>
      </c>
      <c r="F227" s="15">
        <v>12</v>
      </c>
      <c r="G227" s="17">
        <v>49.65</v>
      </c>
      <c r="H227" s="17">
        <v>19.41</v>
      </c>
      <c r="I227" s="17">
        <v>30.24</v>
      </c>
      <c r="J227" s="17">
        <f t="shared" si="40"/>
        <v>49.65</v>
      </c>
      <c r="K227" s="17">
        <f t="shared" si="41"/>
        <v>232.92</v>
      </c>
      <c r="L227" s="17">
        <f t="shared" si="42"/>
        <v>362.88</v>
      </c>
      <c r="M227" s="17">
        <f t="shared" si="43"/>
        <v>595.79999999999995</v>
      </c>
    </row>
    <row r="228" spans="1:13" ht="36" customHeight="1">
      <c r="A228" s="14" t="s">
        <v>657</v>
      </c>
      <c r="B228" s="15" t="s">
        <v>658</v>
      </c>
      <c r="C228" s="14" t="s">
        <v>59</v>
      </c>
      <c r="D228" s="14" t="s">
        <v>659</v>
      </c>
      <c r="E228" s="16" t="s">
        <v>35</v>
      </c>
      <c r="F228" s="15">
        <v>6</v>
      </c>
      <c r="G228" s="17">
        <v>67.61</v>
      </c>
      <c r="H228" s="17">
        <v>25.12</v>
      </c>
      <c r="I228" s="17">
        <v>42.49</v>
      </c>
      <c r="J228" s="17">
        <f t="shared" si="40"/>
        <v>67.61</v>
      </c>
      <c r="K228" s="17">
        <f t="shared" si="41"/>
        <v>150.72</v>
      </c>
      <c r="L228" s="17">
        <f t="shared" si="42"/>
        <v>254.94000000000003</v>
      </c>
      <c r="M228" s="17">
        <f t="shared" si="43"/>
        <v>405.66</v>
      </c>
    </row>
    <row r="229" spans="1:13" ht="36" customHeight="1">
      <c r="A229" s="14" t="s">
        <v>660</v>
      </c>
      <c r="B229" s="15" t="s">
        <v>661</v>
      </c>
      <c r="C229" s="14" t="s">
        <v>59</v>
      </c>
      <c r="D229" s="14" t="s">
        <v>662</v>
      </c>
      <c r="E229" s="16" t="s">
        <v>35</v>
      </c>
      <c r="F229" s="15">
        <v>69</v>
      </c>
      <c r="G229" s="17">
        <v>24.21</v>
      </c>
      <c r="H229" s="17">
        <v>9.48</v>
      </c>
      <c r="I229" s="17">
        <v>14.73</v>
      </c>
      <c r="J229" s="17">
        <f t="shared" si="40"/>
        <v>24.21</v>
      </c>
      <c r="K229" s="17">
        <f t="shared" si="41"/>
        <v>654.12</v>
      </c>
      <c r="L229" s="17">
        <f t="shared" si="42"/>
        <v>1016.37</v>
      </c>
      <c r="M229" s="17">
        <f t="shared" si="43"/>
        <v>1670.49</v>
      </c>
    </row>
    <row r="230" spans="1:13" ht="36" customHeight="1">
      <c r="A230" s="14" t="s">
        <v>663</v>
      </c>
      <c r="B230" s="15" t="s">
        <v>664</v>
      </c>
      <c r="C230" s="14" t="s">
        <v>59</v>
      </c>
      <c r="D230" s="14" t="s">
        <v>665</v>
      </c>
      <c r="E230" s="16" t="s">
        <v>35</v>
      </c>
      <c r="F230" s="15">
        <v>21</v>
      </c>
      <c r="G230" s="17">
        <v>38.869999999999997</v>
      </c>
      <c r="H230" s="17">
        <v>14.89</v>
      </c>
      <c r="I230" s="17">
        <v>23.98</v>
      </c>
      <c r="J230" s="17">
        <f t="shared" si="40"/>
        <v>38.869999999999997</v>
      </c>
      <c r="K230" s="17">
        <f t="shared" si="41"/>
        <v>312.69</v>
      </c>
      <c r="L230" s="17">
        <f t="shared" si="42"/>
        <v>503.58</v>
      </c>
      <c r="M230" s="17">
        <f t="shared" si="43"/>
        <v>816.27</v>
      </c>
    </row>
    <row r="231" spans="1:13" ht="36" customHeight="1">
      <c r="A231" s="14" t="s">
        <v>666</v>
      </c>
      <c r="B231" s="15" t="s">
        <v>667</v>
      </c>
      <c r="C231" s="14" t="s">
        <v>59</v>
      </c>
      <c r="D231" s="14" t="s">
        <v>668</v>
      </c>
      <c r="E231" s="16" t="s">
        <v>35</v>
      </c>
      <c r="F231" s="15">
        <v>6</v>
      </c>
      <c r="G231" s="17">
        <v>27.2</v>
      </c>
      <c r="H231" s="17">
        <v>11.75</v>
      </c>
      <c r="I231" s="17">
        <v>15.45</v>
      </c>
      <c r="J231" s="17">
        <f t="shared" si="40"/>
        <v>27.2</v>
      </c>
      <c r="K231" s="17">
        <f t="shared" si="41"/>
        <v>70.5</v>
      </c>
      <c r="L231" s="17">
        <f t="shared" si="42"/>
        <v>92.699999999999989</v>
      </c>
      <c r="M231" s="17">
        <f t="shared" si="43"/>
        <v>163.19999999999999</v>
      </c>
    </row>
    <row r="232" spans="1:13" ht="36" customHeight="1">
      <c r="A232" s="14" t="s">
        <v>669</v>
      </c>
      <c r="B232" s="15" t="s">
        <v>670</v>
      </c>
      <c r="C232" s="14" t="s">
        <v>59</v>
      </c>
      <c r="D232" s="14" t="s">
        <v>671</v>
      </c>
      <c r="E232" s="16" t="s">
        <v>35</v>
      </c>
      <c r="F232" s="15">
        <v>6</v>
      </c>
      <c r="G232" s="17">
        <v>44.83</v>
      </c>
      <c r="H232" s="17">
        <v>19.41</v>
      </c>
      <c r="I232" s="17">
        <v>25.42</v>
      </c>
      <c r="J232" s="17">
        <f t="shared" si="40"/>
        <v>44.83</v>
      </c>
      <c r="K232" s="17">
        <f t="shared" si="41"/>
        <v>116.46</v>
      </c>
      <c r="L232" s="17">
        <f t="shared" si="42"/>
        <v>152.52000000000004</v>
      </c>
      <c r="M232" s="17">
        <f t="shared" si="43"/>
        <v>268.98</v>
      </c>
    </row>
    <row r="233" spans="1:13" ht="36" customHeight="1">
      <c r="A233" s="14" t="s">
        <v>672</v>
      </c>
      <c r="B233" s="15" t="s">
        <v>673</v>
      </c>
      <c r="C233" s="14" t="s">
        <v>59</v>
      </c>
      <c r="D233" s="14" t="s">
        <v>674</v>
      </c>
      <c r="E233" s="16" t="s">
        <v>35</v>
      </c>
      <c r="F233" s="15">
        <v>6</v>
      </c>
      <c r="G233" s="17">
        <v>34.880000000000003</v>
      </c>
      <c r="H233" s="17">
        <v>17.59</v>
      </c>
      <c r="I233" s="17">
        <v>17.29</v>
      </c>
      <c r="J233" s="17">
        <f t="shared" si="40"/>
        <v>34.880000000000003</v>
      </c>
      <c r="K233" s="17">
        <f t="shared" si="41"/>
        <v>105.54</v>
      </c>
      <c r="L233" s="17">
        <f t="shared" si="42"/>
        <v>103.74</v>
      </c>
      <c r="M233" s="17">
        <f t="shared" si="43"/>
        <v>209.28</v>
      </c>
    </row>
    <row r="234" spans="1:13" ht="36" customHeight="1">
      <c r="A234" s="14" t="s">
        <v>675</v>
      </c>
      <c r="B234" s="15" t="s">
        <v>676</v>
      </c>
      <c r="C234" s="14" t="s">
        <v>59</v>
      </c>
      <c r="D234" s="14" t="s">
        <v>677</v>
      </c>
      <c r="E234" s="16" t="s">
        <v>35</v>
      </c>
      <c r="F234" s="15">
        <v>27</v>
      </c>
      <c r="G234" s="17">
        <v>29.32</v>
      </c>
      <c r="H234" s="17">
        <v>11.75</v>
      </c>
      <c r="I234" s="17">
        <v>17.57</v>
      </c>
      <c r="J234" s="17">
        <f t="shared" si="40"/>
        <v>29.32</v>
      </c>
      <c r="K234" s="17">
        <f t="shared" si="41"/>
        <v>317.25</v>
      </c>
      <c r="L234" s="17">
        <f t="shared" si="42"/>
        <v>474.39</v>
      </c>
      <c r="M234" s="17">
        <f t="shared" si="43"/>
        <v>791.64</v>
      </c>
    </row>
    <row r="235" spans="1:13" ht="36" customHeight="1">
      <c r="A235" s="14" t="s">
        <v>678</v>
      </c>
      <c r="B235" s="15" t="s">
        <v>679</v>
      </c>
      <c r="C235" s="14" t="s">
        <v>59</v>
      </c>
      <c r="D235" s="14" t="s">
        <v>680</v>
      </c>
      <c r="E235" s="16" t="s">
        <v>35</v>
      </c>
      <c r="F235" s="15">
        <v>3</v>
      </c>
      <c r="G235" s="17">
        <v>26.33</v>
      </c>
      <c r="H235" s="17">
        <v>9.48</v>
      </c>
      <c r="I235" s="17">
        <v>16.850000000000001</v>
      </c>
      <c r="J235" s="17">
        <f t="shared" si="40"/>
        <v>26.33</v>
      </c>
      <c r="K235" s="17">
        <f t="shared" si="41"/>
        <v>28.44</v>
      </c>
      <c r="L235" s="17">
        <f t="shared" si="42"/>
        <v>50.55</v>
      </c>
      <c r="M235" s="17">
        <f t="shared" si="43"/>
        <v>78.989999999999995</v>
      </c>
    </row>
    <row r="236" spans="1:13" ht="36" customHeight="1">
      <c r="A236" s="14" t="s">
        <v>681</v>
      </c>
      <c r="B236" s="15" t="s">
        <v>682</v>
      </c>
      <c r="C236" s="14" t="s">
        <v>59</v>
      </c>
      <c r="D236" s="14" t="s">
        <v>683</v>
      </c>
      <c r="E236" s="16" t="s">
        <v>35</v>
      </c>
      <c r="F236" s="15">
        <v>9</v>
      </c>
      <c r="G236" s="17">
        <v>37</v>
      </c>
      <c r="H236" s="17">
        <v>17.59</v>
      </c>
      <c r="I236" s="17">
        <v>19.41</v>
      </c>
      <c r="J236" s="17">
        <f t="shared" si="40"/>
        <v>37</v>
      </c>
      <c r="K236" s="17">
        <f t="shared" si="41"/>
        <v>158.31</v>
      </c>
      <c r="L236" s="17">
        <f t="shared" si="42"/>
        <v>174.69</v>
      </c>
      <c r="M236" s="17">
        <f t="shared" si="43"/>
        <v>333</v>
      </c>
    </row>
    <row r="237" spans="1:13" ht="24" customHeight="1">
      <c r="A237" s="14" t="s">
        <v>684</v>
      </c>
      <c r="B237" s="15" t="s">
        <v>685</v>
      </c>
      <c r="C237" s="14" t="s">
        <v>46</v>
      </c>
      <c r="D237" s="14" t="s">
        <v>686</v>
      </c>
      <c r="E237" s="16" t="s">
        <v>35</v>
      </c>
      <c r="F237" s="15">
        <v>15</v>
      </c>
      <c r="G237" s="17">
        <v>5.85</v>
      </c>
      <c r="H237" s="17">
        <v>1.54</v>
      </c>
      <c r="I237" s="17">
        <v>4.3099999999999996</v>
      </c>
      <c r="J237" s="17">
        <f t="shared" si="40"/>
        <v>5.85</v>
      </c>
      <c r="K237" s="17">
        <f t="shared" si="41"/>
        <v>23.1</v>
      </c>
      <c r="L237" s="17">
        <f t="shared" si="42"/>
        <v>64.650000000000006</v>
      </c>
      <c r="M237" s="17">
        <f t="shared" si="43"/>
        <v>87.75</v>
      </c>
    </row>
    <row r="238" spans="1:13" ht="24" customHeight="1">
      <c r="A238" s="14" t="s">
        <v>687</v>
      </c>
      <c r="B238" s="15" t="s">
        <v>688</v>
      </c>
      <c r="C238" s="14" t="s">
        <v>46</v>
      </c>
      <c r="D238" s="14" t="s">
        <v>689</v>
      </c>
      <c r="E238" s="16" t="s">
        <v>35</v>
      </c>
      <c r="F238" s="15">
        <v>6</v>
      </c>
      <c r="G238" s="17">
        <v>10.82</v>
      </c>
      <c r="H238" s="17">
        <v>1.54</v>
      </c>
      <c r="I238" s="17">
        <v>9.2799999999999994</v>
      </c>
      <c r="J238" s="17">
        <f t="shared" si="40"/>
        <v>10.82</v>
      </c>
      <c r="K238" s="17">
        <f t="shared" si="41"/>
        <v>9.24</v>
      </c>
      <c r="L238" s="17">
        <f t="shared" si="42"/>
        <v>55.68</v>
      </c>
      <c r="M238" s="17">
        <f t="shared" si="43"/>
        <v>64.92</v>
      </c>
    </row>
    <row r="239" spans="1:13" ht="24" customHeight="1">
      <c r="A239" s="14" t="s">
        <v>690</v>
      </c>
      <c r="B239" s="15" t="s">
        <v>691</v>
      </c>
      <c r="C239" s="14" t="s">
        <v>46</v>
      </c>
      <c r="D239" s="14" t="s">
        <v>692</v>
      </c>
      <c r="E239" s="16" t="s">
        <v>35</v>
      </c>
      <c r="F239" s="15">
        <v>24</v>
      </c>
      <c r="G239" s="17">
        <v>3.66</v>
      </c>
      <c r="H239" s="17">
        <v>1.54</v>
      </c>
      <c r="I239" s="17">
        <v>2.12</v>
      </c>
      <c r="J239" s="17">
        <f t="shared" si="40"/>
        <v>3.66</v>
      </c>
      <c r="K239" s="17">
        <f t="shared" si="41"/>
        <v>36.96</v>
      </c>
      <c r="L239" s="17">
        <f t="shared" si="42"/>
        <v>50.88</v>
      </c>
      <c r="M239" s="17">
        <f t="shared" si="43"/>
        <v>87.84</v>
      </c>
    </row>
    <row r="240" spans="1:13" ht="24" customHeight="1">
      <c r="A240" s="14" t="s">
        <v>693</v>
      </c>
      <c r="B240" s="15" t="s">
        <v>694</v>
      </c>
      <c r="C240" s="14" t="s">
        <v>40</v>
      </c>
      <c r="D240" s="14" t="s">
        <v>695</v>
      </c>
      <c r="E240" s="16" t="s">
        <v>35</v>
      </c>
      <c r="F240" s="15">
        <v>3</v>
      </c>
      <c r="G240" s="17">
        <v>88.98</v>
      </c>
      <c r="H240" s="17">
        <v>3.1</v>
      </c>
      <c r="I240" s="17">
        <v>85.88</v>
      </c>
      <c r="J240" s="17">
        <f t="shared" si="40"/>
        <v>88.98</v>
      </c>
      <c r="K240" s="17">
        <f t="shared" si="41"/>
        <v>9.3000000000000007</v>
      </c>
      <c r="L240" s="17">
        <f t="shared" si="42"/>
        <v>257.64</v>
      </c>
      <c r="M240" s="17">
        <f t="shared" si="43"/>
        <v>266.94</v>
      </c>
    </row>
    <row r="241" spans="1:13" ht="24" customHeight="1">
      <c r="A241" s="12" t="s">
        <v>696</v>
      </c>
      <c r="B241" s="12"/>
      <c r="C241" s="12"/>
      <c r="D241" s="12" t="s">
        <v>697</v>
      </c>
      <c r="E241" s="12"/>
      <c r="F241" s="13"/>
      <c r="G241" s="12"/>
      <c r="H241" s="12"/>
      <c r="I241" s="12"/>
      <c r="J241" s="12"/>
      <c r="K241" s="12"/>
      <c r="L241" s="12"/>
      <c r="M241" s="19">
        <v>25575.45</v>
      </c>
    </row>
    <row r="242" spans="1:13" ht="36" customHeight="1">
      <c r="A242" s="14" t="s">
        <v>698</v>
      </c>
      <c r="B242" s="15" t="s">
        <v>699</v>
      </c>
      <c r="C242" s="14" t="s">
        <v>59</v>
      </c>
      <c r="D242" s="14" t="s">
        <v>700</v>
      </c>
      <c r="E242" s="16" t="s">
        <v>35</v>
      </c>
      <c r="F242" s="15">
        <v>30</v>
      </c>
      <c r="G242" s="17">
        <v>118.46</v>
      </c>
      <c r="H242" s="17">
        <v>11.01</v>
      </c>
      <c r="I242" s="17">
        <v>107.45</v>
      </c>
      <c r="J242" s="17">
        <f t="shared" ref="J242:J254" si="44">TRUNC(G242*(1+0/100),2)</f>
        <v>118.46</v>
      </c>
      <c r="K242" s="17">
        <f t="shared" ref="K242:K254" si="45">TRUNC(F242*H242,2)</f>
        <v>330.3</v>
      </c>
      <c r="L242" s="17">
        <f t="shared" ref="L242:L254" si="46">M242-K242</f>
        <v>3223.5</v>
      </c>
      <c r="M242" s="17">
        <f t="shared" ref="M242:M254" si="47">TRUNC(F242*J242,2)</f>
        <v>3553.8</v>
      </c>
    </row>
    <row r="243" spans="1:13" ht="24" customHeight="1">
      <c r="A243" s="14" t="s">
        <v>701</v>
      </c>
      <c r="B243" s="15" t="s">
        <v>702</v>
      </c>
      <c r="C243" s="14" t="s">
        <v>40</v>
      </c>
      <c r="D243" s="14" t="s">
        <v>703</v>
      </c>
      <c r="E243" s="16" t="s">
        <v>35</v>
      </c>
      <c r="F243" s="15">
        <v>36</v>
      </c>
      <c r="G243" s="17">
        <v>191.09</v>
      </c>
      <c r="H243" s="17">
        <v>14.29</v>
      </c>
      <c r="I243" s="17">
        <v>176.8</v>
      </c>
      <c r="J243" s="17">
        <f t="shared" si="44"/>
        <v>191.09</v>
      </c>
      <c r="K243" s="17">
        <f t="shared" si="45"/>
        <v>514.44000000000005</v>
      </c>
      <c r="L243" s="17">
        <f t="shared" si="46"/>
        <v>6364.7999999999993</v>
      </c>
      <c r="M243" s="17">
        <f t="shared" si="47"/>
        <v>6879.24</v>
      </c>
    </row>
    <row r="244" spans="1:13" ht="36" customHeight="1">
      <c r="A244" s="14" t="s">
        <v>704</v>
      </c>
      <c r="B244" s="15" t="s">
        <v>705</v>
      </c>
      <c r="C244" s="14" t="s">
        <v>40</v>
      </c>
      <c r="D244" s="14" t="s">
        <v>706</v>
      </c>
      <c r="E244" s="16" t="s">
        <v>35</v>
      </c>
      <c r="F244" s="15">
        <v>6</v>
      </c>
      <c r="G244" s="17">
        <v>44.58</v>
      </c>
      <c r="H244" s="17">
        <v>16.3</v>
      </c>
      <c r="I244" s="17">
        <v>28.28</v>
      </c>
      <c r="J244" s="17">
        <f t="shared" si="44"/>
        <v>44.58</v>
      </c>
      <c r="K244" s="17">
        <f t="shared" si="45"/>
        <v>97.8</v>
      </c>
      <c r="L244" s="17">
        <f t="shared" si="46"/>
        <v>169.68</v>
      </c>
      <c r="M244" s="17">
        <f t="shared" si="47"/>
        <v>267.48</v>
      </c>
    </row>
    <row r="245" spans="1:13" ht="36" customHeight="1">
      <c r="A245" s="14" t="s">
        <v>707</v>
      </c>
      <c r="B245" s="15" t="s">
        <v>708</v>
      </c>
      <c r="C245" s="14" t="s">
        <v>40</v>
      </c>
      <c r="D245" s="14" t="s">
        <v>709</v>
      </c>
      <c r="E245" s="16" t="s">
        <v>35</v>
      </c>
      <c r="F245" s="15">
        <v>6</v>
      </c>
      <c r="G245" s="17">
        <v>225.7</v>
      </c>
      <c r="H245" s="17">
        <v>25.03</v>
      </c>
      <c r="I245" s="17">
        <v>200.67</v>
      </c>
      <c r="J245" s="17">
        <f t="shared" si="44"/>
        <v>225.7</v>
      </c>
      <c r="K245" s="17">
        <f t="shared" si="45"/>
        <v>150.18</v>
      </c>
      <c r="L245" s="17">
        <f t="shared" si="46"/>
        <v>1204.02</v>
      </c>
      <c r="M245" s="17">
        <f t="shared" si="47"/>
        <v>1354.2</v>
      </c>
    </row>
    <row r="246" spans="1:13" ht="36" customHeight="1">
      <c r="A246" s="14" t="s">
        <v>710</v>
      </c>
      <c r="B246" s="15" t="s">
        <v>711</v>
      </c>
      <c r="C246" s="14" t="s">
        <v>321</v>
      </c>
      <c r="D246" s="14" t="s">
        <v>712</v>
      </c>
      <c r="E246" s="16" t="s">
        <v>323</v>
      </c>
      <c r="F246" s="15">
        <v>18</v>
      </c>
      <c r="G246" s="17">
        <v>111.42</v>
      </c>
      <c r="H246" s="17">
        <v>14.57</v>
      </c>
      <c r="I246" s="17">
        <v>96.85</v>
      </c>
      <c r="J246" s="17">
        <f t="shared" si="44"/>
        <v>111.42</v>
      </c>
      <c r="K246" s="17">
        <f t="shared" si="45"/>
        <v>262.26</v>
      </c>
      <c r="L246" s="17">
        <f t="shared" si="46"/>
        <v>1743.3</v>
      </c>
      <c r="M246" s="17">
        <f t="shared" si="47"/>
        <v>2005.56</v>
      </c>
    </row>
    <row r="247" spans="1:13" ht="24" customHeight="1">
      <c r="A247" s="14" t="s">
        <v>713</v>
      </c>
      <c r="B247" s="15" t="s">
        <v>714</v>
      </c>
      <c r="C247" s="14" t="s">
        <v>40</v>
      </c>
      <c r="D247" s="14" t="s">
        <v>715</v>
      </c>
      <c r="E247" s="16" t="s">
        <v>35</v>
      </c>
      <c r="F247" s="15">
        <v>18</v>
      </c>
      <c r="G247" s="17">
        <v>100.47</v>
      </c>
      <c r="H247" s="17">
        <v>17.329999999999998</v>
      </c>
      <c r="I247" s="17">
        <v>83.14</v>
      </c>
      <c r="J247" s="17">
        <f t="shared" si="44"/>
        <v>100.47</v>
      </c>
      <c r="K247" s="17">
        <f t="shared" si="45"/>
        <v>311.94</v>
      </c>
      <c r="L247" s="17">
        <f t="shared" si="46"/>
        <v>1496.52</v>
      </c>
      <c r="M247" s="17">
        <f t="shared" si="47"/>
        <v>1808.46</v>
      </c>
    </row>
    <row r="248" spans="1:13" ht="24" customHeight="1">
      <c r="A248" s="14" t="s">
        <v>716</v>
      </c>
      <c r="B248" s="15" t="s">
        <v>717</v>
      </c>
      <c r="C248" s="14" t="s">
        <v>321</v>
      </c>
      <c r="D248" s="14" t="s">
        <v>718</v>
      </c>
      <c r="E248" s="16" t="s">
        <v>323</v>
      </c>
      <c r="F248" s="15">
        <v>18</v>
      </c>
      <c r="G248" s="17">
        <v>74.3</v>
      </c>
      <c r="H248" s="17">
        <v>29.16</v>
      </c>
      <c r="I248" s="17">
        <v>45.14</v>
      </c>
      <c r="J248" s="17">
        <f t="shared" si="44"/>
        <v>74.3</v>
      </c>
      <c r="K248" s="17">
        <f t="shared" si="45"/>
        <v>524.88</v>
      </c>
      <c r="L248" s="17">
        <f t="shared" si="46"/>
        <v>812.5200000000001</v>
      </c>
      <c r="M248" s="17">
        <f t="shared" si="47"/>
        <v>1337.4</v>
      </c>
    </row>
    <row r="249" spans="1:13" ht="24" customHeight="1">
      <c r="A249" s="14" t="s">
        <v>719</v>
      </c>
      <c r="B249" s="15" t="s">
        <v>720</v>
      </c>
      <c r="C249" s="14" t="s">
        <v>321</v>
      </c>
      <c r="D249" s="14" t="s">
        <v>721</v>
      </c>
      <c r="E249" s="16" t="s">
        <v>323</v>
      </c>
      <c r="F249" s="15">
        <v>18</v>
      </c>
      <c r="G249" s="17">
        <v>57.06</v>
      </c>
      <c r="H249" s="17">
        <v>1.77</v>
      </c>
      <c r="I249" s="17">
        <v>55.29</v>
      </c>
      <c r="J249" s="17">
        <f t="shared" si="44"/>
        <v>57.06</v>
      </c>
      <c r="K249" s="17">
        <f t="shared" si="45"/>
        <v>31.86</v>
      </c>
      <c r="L249" s="17">
        <f t="shared" si="46"/>
        <v>995.21999999999991</v>
      </c>
      <c r="M249" s="17">
        <f t="shared" si="47"/>
        <v>1027.08</v>
      </c>
    </row>
    <row r="250" spans="1:13" ht="24" customHeight="1">
      <c r="A250" s="14" t="s">
        <v>722</v>
      </c>
      <c r="B250" s="15" t="s">
        <v>723</v>
      </c>
      <c r="C250" s="14" t="s">
        <v>91</v>
      </c>
      <c r="D250" s="14" t="s">
        <v>724</v>
      </c>
      <c r="E250" s="16" t="s">
        <v>323</v>
      </c>
      <c r="F250" s="15">
        <v>15</v>
      </c>
      <c r="G250" s="17">
        <v>137.03</v>
      </c>
      <c r="H250" s="17">
        <v>10.11</v>
      </c>
      <c r="I250" s="17">
        <v>126.92</v>
      </c>
      <c r="J250" s="17">
        <f t="shared" si="44"/>
        <v>137.03</v>
      </c>
      <c r="K250" s="17">
        <f t="shared" si="45"/>
        <v>151.65</v>
      </c>
      <c r="L250" s="17">
        <f t="shared" si="46"/>
        <v>1903.7999999999997</v>
      </c>
      <c r="M250" s="17">
        <f t="shared" si="47"/>
        <v>2055.4499999999998</v>
      </c>
    </row>
    <row r="251" spans="1:13" ht="24" customHeight="1">
      <c r="A251" s="14" t="s">
        <v>725</v>
      </c>
      <c r="B251" s="15" t="s">
        <v>726</v>
      </c>
      <c r="C251" s="14" t="s">
        <v>59</v>
      </c>
      <c r="D251" s="14" t="s">
        <v>727</v>
      </c>
      <c r="E251" s="16" t="s">
        <v>35</v>
      </c>
      <c r="F251" s="15">
        <v>30</v>
      </c>
      <c r="G251" s="17">
        <v>18.71</v>
      </c>
      <c r="H251" s="17">
        <v>3.85</v>
      </c>
      <c r="I251" s="17">
        <v>14.86</v>
      </c>
      <c r="J251" s="17">
        <f t="shared" si="44"/>
        <v>18.71</v>
      </c>
      <c r="K251" s="17">
        <f t="shared" si="45"/>
        <v>115.5</v>
      </c>
      <c r="L251" s="17">
        <f t="shared" si="46"/>
        <v>445.79999999999995</v>
      </c>
      <c r="M251" s="17">
        <f t="shared" si="47"/>
        <v>561.29999999999995</v>
      </c>
    </row>
    <row r="252" spans="1:13" ht="24" customHeight="1">
      <c r="A252" s="14" t="s">
        <v>728</v>
      </c>
      <c r="B252" s="15" t="s">
        <v>729</v>
      </c>
      <c r="C252" s="14" t="s">
        <v>40</v>
      </c>
      <c r="D252" s="14" t="s">
        <v>730</v>
      </c>
      <c r="E252" s="16" t="s">
        <v>35</v>
      </c>
      <c r="F252" s="15">
        <v>3</v>
      </c>
      <c r="G252" s="17">
        <v>213.71</v>
      </c>
      <c r="H252" s="17">
        <v>9.6300000000000008</v>
      </c>
      <c r="I252" s="17">
        <v>204.08</v>
      </c>
      <c r="J252" s="17">
        <f t="shared" si="44"/>
        <v>213.71</v>
      </c>
      <c r="K252" s="17">
        <f t="shared" si="45"/>
        <v>28.89</v>
      </c>
      <c r="L252" s="17">
        <f t="shared" si="46"/>
        <v>612.24</v>
      </c>
      <c r="M252" s="17">
        <f t="shared" si="47"/>
        <v>641.13</v>
      </c>
    </row>
    <row r="253" spans="1:13" ht="24" customHeight="1">
      <c r="A253" s="14" t="s">
        <v>731</v>
      </c>
      <c r="B253" s="15" t="s">
        <v>732</v>
      </c>
      <c r="C253" s="14" t="s">
        <v>59</v>
      </c>
      <c r="D253" s="14" t="s">
        <v>733</v>
      </c>
      <c r="E253" s="16" t="s">
        <v>35</v>
      </c>
      <c r="F253" s="15">
        <v>6</v>
      </c>
      <c r="G253" s="17">
        <v>34.18</v>
      </c>
      <c r="H253" s="17">
        <v>5.75</v>
      </c>
      <c r="I253" s="17">
        <v>28.43</v>
      </c>
      <c r="J253" s="17">
        <f t="shared" si="44"/>
        <v>34.18</v>
      </c>
      <c r="K253" s="17">
        <f t="shared" si="45"/>
        <v>34.5</v>
      </c>
      <c r="L253" s="17">
        <f t="shared" si="46"/>
        <v>170.58</v>
      </c>
      <c r="M253" s="17">
        <f t="shared" si="47"/>
        <v>205.08</v>
      </c>
    </row>
    <row r="254" spans="1:13" ht="48" customHeight="1">
      <c r="A254" s="14" t="s">
        <v>734</v>
      </c>
      <c r="B254" s="15" t="s">
        <v>735</v>
      </c>
      <c r="C254" s="14" t="s">
        <v>59</v>
      </c>
      <c r="D254" s="14" t="s">
        <v>736</v>
      </c>
      <c r="E254" s="16" t="s">
        <v>35</v>
      </c>
      <c r="F254" s="15">
        <v>9</v>
      </c>
      <c r="G254" s="17">
        <v>431.03</v>
      </c>
      <c r="H254" s="17">
        <v>9.68</v>
      </c>
      <c r="I254" s="17">
        <v>421.35</v>
      </c>
      <c r="J254" s="17">
        <f t="shared" si="44"/>
        <v>431.03</v>
      </c>
      <c r="K254" s="17">
        <f t="shared" si="45"/>
        <v>87.12</v>
      </c>
      <c r="L254" s="17">
        <f t="shared" si="46"/>
        <v>3792.15</v>
      </c>
      <c r="M254" s="17">
        <f t="shared" si="47"/>
        <v>3879.27</v>
      </c>
    </row>
    <row r="255" spans="1:13" ht="24" customHeight="1">
      <c r="A255" s="12" t="s">
        <v>737</v>
      </c>
      <c r="B255" s="12"/>
      <c r="C255" s="12"/>
      <c r="D255" s="12" t="s">
        <v>738</v>
      </c>
      <c r="E255" s="12"/>
      <c r="F255" s="13"/>
      <c r="G255" s="12"/>
      <c r="H255" s="12"/>
      <c r="I255" s="12"/>
      <c r="J255" s="12"/>
      <c r="K255" s="12"/>
      <c r="L255" s="12"/>
      <c r="M255" s="19">
        <v>401.28</v>
      </c>
    </row>
    <row r="256" spans="1:13" ht="24" customHeight="1">
      <c r="A256" s="14" t="s">
        <v>739</v>
      </c>
      <c r="B256" s="15" t="s">
        <v>740</v>
      </c>
      <c r="C256" s="14" t="s">
        <v>40</v>
      </c>
      <c r="D256" s="14" t="s">
        <v>741</v>
      </c>
      <c r="E256" s="16" t="s">
        <v>35</v>
      </c>
      <c r="F256" s="15">
        <v>12</v>
      </c>
      <c r="G256" s="17">
        <v>33.44</v>
      </c>
      <c r="H256" s="17">
        <v>15.52</v>
      </c>
      <c r="I256" s="17">
        <v>17.920000000000002</v>
      </c>
      <c r="J256" s="17">
        <f>TRUNC(G256*(1+0/100),2)</f>
        <v>33.44</v>
      </c>
      <c r="K256" s="17">
        <f>TRUNC(F256*H256,2)</f>
        <v>186.24</v>
      </c>
      <c r="L256" s="17">
        <f>M256-K256</f>
        <v>215.03999999999996</v>
      </c>
      <c r="M256" s="17">
        <f>TRUNC(F256*J256,2)</f>
        <v>401.28</v>
      </c>
    </row>
    <row r="257" spans="1:13" ht="24" customHeight="1">
      <c r="A257" s="12" t="s">
        <v>742</v>
      </c>
      <c r="B257" s="12"/>
      <c r="C257" s="12"/>
      <c r="D257" s="12" t="s">
        <v>743</v>
      </c>
      <c r="E257" s="12"/>
      <c r="F257" s="13"/>
      <c r="G257" s="12"/>
      <c r="H257" s="12"/>
      <c r="I257" s="12"/>
      <c r="J257" s="12"/>
      <c r="K257" s="12"/>
      <c r="L257" s="12"/>
      <c r="M257" s="19">
        <v>3673.12</v>
      </c>
    </row>
    <row r="258" spans="1:13" ht="24" customHeight="1">
      <c r="A258" s="14" t="s">
        <v>744</v>
      </c>
      <c r="B258" s="15" t="s">
        <v>745</v>
      </c>
      <c r="C258" s="14" t="s">
        <v>59</v>
      </c>
      <c r="D258" s="14" t="s">
        <v>746</v>
      </c>
      <c r="E258" s="16" t="s">
        <v>35</v>
      </c>
      <c r="F258" s="15">
        <v>3</v>
      </c>
      <c r="G258" s="17">
        <v>8.0299999999999994</v>
      </c>
      <c r="H258" s="17">
        <v>6.41</v>
      </c>
      <c r="I258" s="17">
        <v>1.62</v>
      </c>
      <c r="J258" s="17">
        <f>TRUNC(G258*(1+0/100),2)</f>
        <v>8.0299999999999994</v>
      </c>
      <c r="K258" s="17">
        <f>TRUNC(F258*H258,2)</f>
        <v>19.23</v>
      </c>
      <c r="L258" s="17">
        <f>M258-K258</f>
        <v>4.8599999999999994</v>
      </c>
      <c r="M258" s="17">
        <f>TRUNC(F258*J258,2)</f>
        <v>24.09</v>
      </c>
    </row>
    <row r="259" spans="1:13" ht="24" customHeight="1">
      <c r="A259" s="14" t="s">
        <v>747</v>
      </c>
      <c r="B259" s="15" t="s">
        <v>748</v>
      </c>
      <c r="C259" s="14" t="s">
        <v>59</v>
      </c>
      <c r="D259" s="14" t="s">
        <v>749</v>
      </c>
      <c r="E259" s="16" t="s">
        <v>35</v>
      </c>
      <c r="F259" s="15">
        <v>237</v>
      </c>
      <c r="G259" s="17">
        <v>3.53</v>
      </c>
      <c r="H259" s="17">
        <v>2.81</v>
      </c>
      <c r="I259" s="17">
        <v>0.72</v>
      </c>
      <c r="J259" s="17">
        <f>TRUNC(G259*(1+0/100),2)</f>
        <v>3.53</v>
      </c>
      <c r="K259" s="17">
        <f>TRUNC(F259*H259,2)</f>
        <v>665.97</v>
      </c>
      <c r="L259" s="17">
        <f>M259-K259</f>
        <v>170.64</v>
      </c>
      <c r="M259" s="17">
        <f>TRUNC(F259*J259,2)</f>
        <v>836.61</v>
      </c>
    </row>
    <row r="260" spans="1:13" ht="24" customHeight="1">
      <c r="A260" s="14" t="s">
        <v>750</v>
      </c>
      <c r="B260" s="15" t="s">
        <v>751</v>
      </c>
      <c r="C260" s="14" t="s">
        <v>59</v>
      </c>
      <c r="D260" s="14" t="s">
        <v>752</v>
      </c>
      <c r="E260" s="16" t="s">
        <v>48</v>
      </c>
      <c r="F260" s="15">
        <v>511.35</v>
      </c>
      <c r="G260" s="17">
        <v>5.5</v>
      </c>
      <c r="H260" s="17">
        <v>4.2699999999999996</v>
      </c>
      <c r="I260" s="17">
        <v>1.23</v>
      </c>
      <c r="J260" s="17">
        <f>TRUNC(G260*(1+0/100),2)</f>
        <v>5.5</v>
      </c>
      <c r="K260" s="17">
        <f>TRUNC(F260*H260,2)</f>
        <v>2183.46</v>
      </c>
      <c r="L260" s="17">
        <f>M260-K260</f>
        <v>628.96</v>
      </c>
      <c r="M260" s="17">
        <f>TRUNC(F260*J260,2)</f>
        <v>2812.42</v>
      </c>
    </row>
    <row r="261" spans="1:13" ht="24" customHeight="1">
      <c r="A261" s="12" t="s">
        <v>753</v>
      </c>
      <c r="B261" s="12"/>
      <c r="C261" s="12"/>
      <c r="D261" s="12" t="s">
        <v>754</v>
      </c>
      <c r="E261" s="12"/>
      <c r="F261" s="13"/>
      <c r="G261" s="12"/>
      <c r="H261" s="12"/>
      <c r="I261" s="12"/>
      <c r="J261" s="12"/>
      <c r="K261" s="12"/>
      <c r="L261" s="12"/>
      <c r="M261" s="19">
        <v>0</v>
      </c>
    </row>
    <row r="262" spans="1:13" ht="24" customHeight="1">
      <c r="A262" s="12" t="s">
        <v>755</v>
      </c>
      <c r="B262" s="12"/>
      <c r="C262" s="12"/>
      <c r="D262" s="12" t="s">
        <v>756</v>
      </c>
      <c r="E262" s="12"/>
      <c r="F262" s="13"/>
      <c r="G262" s="12"/>
      <c r="H262" s="12"/>
      <c r="I262" s="12"/>
      <c r="J262" s="12"/>
      <c r="K262" s="12"/>
      <c r="L262" s="12"/>
      <c r="M262" s="19">
        <v>174196.2</v>
      </c>
    </row>
    <row r="263" spans="1:13" ht="60" customHeight="1">
      <c r="A263" s="14" t="s">
        <v>757</v>
      </c>
      <c r="B263" s="15" t="s">
        <v>758</v>
      </c>
      <c r="C263" s="14" t="s">
        <v>59</v>
      </c>
      <c r="D263" s="14" t="s">
        <v>759</v>
      </c>
      <c r="E263" s="16" t="s">
        <v>76</v>
      </c>
      <c r="F263" s="15">
        <v>32.549999999999997</v>
      </c>
      <c r="G263" s="17">
        <v>53.95</v>
      </c>
      <c r="H263" s="17">
        <v>14.3</v>
      </c>
      <c r="I263" s="17">
        <v>39.65</v>
      </c>
      <c r="J263" s="17">
        <f>TRUNC(G263*(1+0/100),2)</f>
        <v>53.95</v>
      </c>
      <c r="K263" s="17">
        <f>TRUNC(F263*H263,2)</f>
        <v>465.46</v>
      </c>
      <c r="L263" s="17">
        <f>M263-K263</f>
        <v>1290.6099999999999</v>
      </c>
      <c r="M263" s="17">
        <f>TRUNC(F263*J263,2)</f>
        <v>1756.07</v>
      </c>
    </row>
    <row r="264" spans="1:13" ht="60" customHeight="1">
      <c r="A264" s="14" t="s">
        <v>760</v>
      </c>
      <c r="B264" s="15" t="s">
        <v>761</v>
      </c>
      <c r="C264" s="14" t="s">
        <v>59</v>
      </c>
      <c r="D264" s="14" t="s">
        <v>762</v>
      </c>
      <c r="E264" s="16" t="s">
        <v>76</v>
      </c>
      <c r="F264" s="15">
        <v>1451.91</v>
      </c>
      <c r="G264" s="17">
        <v>76.34</v>
      </c>
      <c r="H264" s="17">
        <v>24.32</v>
      </c>
      <c r="I264" s="17">
        <v>52.02</v>
      </c>
      <c r="J264" s="17">
        <f>TRUNC(G264*(1+0/100),2)</f>
        <v>76.34</v>
      </c>
      <c r="K264" s="17">
        <f>TRUNC(F264*H264,2)</f>
        <v>35310.449999999997</v>
      </c>
      <c r="L264" s="17">
        <f>M264-K264</f>
        <v>75528.350000000006</v>
      </c>
      <c r="M264" s="17">
        <f>TRUNC(F264*J264,2)</f>
        <v>110838.8</v>
      </c>
    </row>
    <row r="265" spans="1:13" ht="48" customHeight="1">
      <c r="A265" s="14" t="s">
        <v>763</v>
      </c>
      <c r="B265" s="15" t="s">
        <v>764</v>
      </c>
      <c r="C265" s="14" t="s">
        <v>59</v>
      </c>
      <c r="D265" s="14" t="s">
        <v>765</v>
      </c>
      <c r="E265" s="16" t="s">
        <v>76</v>
      </c>
      <c r="F265" s="15">
        <v>382.95</v>
      </c>
      <c r="G265" s="17">
        <v>145.29</v>
      </c>
      <c r="H265" s="17">
        <v>14.77</v>
      </c>
      <c r="I265" s="17">
        <v>130.52000000000001</v>
      </c>
      <c r="J265" s="17">
        <f>TRUNC(G265*(1+0/100),2)</f>
        <v>145.29</v>
      </c>
      <c r="K265" s="17">
        <f>TRUNC(F265*H265,2)</f>
        <v>5656.17</v>
      </c>
      <c r="L265" s="17">
        <f>M265-K265</f>
        <v>49982.630000000005</v>
      </c>
      <c r="M265" s="17">
        <f>TRUNC(F265*J265,2)</f>
        <v>55638.8</v>
      </c>
    </row>
    <row r="266" spans="1:13" ht="24" customHeight="1">
      <c r="A266" s="14" t="s">
        <v>766</v>
      </c>
      <c r="B266" s="15" t="s">
        <v>767</v>
      </c>
      <c r="C266" s="14" t="s">
        <v>59</v>
      </c>
      <c r="D266" s="14" t="s">
        <v>768</v>
      </c>
      <c r="E266" s="16" t="s">
        <v>76</v>
      </c>
      <c r="F266" s="15">
        <v>382.95</v>
      </c>
      <c r="G266" s="17">
        <v>15.57</v>
      </c>
      <c r="H266" s="17">
        <v>1.19</v>
      </c>
      <c r="I266" s="17">
        <v>14.38</v>
      </c>
      <c r="J266" s="17">
        <f>TRUNC(G266*(1+0/100),2)</f>
        <v>15.57</v>
      </c>
      <c r="K266" s="17">
        <f>TRUNC(F266*H266,2)</f>
        <v>455.71</v>
      </c>
      <c r="L266" s="17">
        <f>M266-K266</f>
        <v>5506.82</v>
      </c>
      <c r="M266" s="17">
        <f>TRUNC(F266*J266,2)</f>
        <v>5962.53</v>
      </c>
    </row>
    <row r="267" spans="1:13" ht="24" customHeight="1">
      <c r="A267" s="12" t="s">
        <v>769</v>
      </c>
      <c r="B267" s="12"/>
      <c r="C267" s="12"/>
      <c r="D267" s="12" t="s">
        <v>770</v>
      </c>
      <c r="E267" s="12"/>
      <c r="F267" s="13"/>
      <c r="G267" s="12"/>
      <c r="H267" s="12"/>
      <c r="I267" s="12"/>
      <c r="J267" s="12"/>
      <c r="K267" s="12"/>
      <c r="L267" s="12"/>
      <c r="M267" s="19">
        <v>178638.69</v>
      </c>
    </row>
    <row r="268" spans="1:13" ht="36" customHeight="1">
      <c r="A268" s="14" t="s">
        <v>771</v>
      </c>
      <c r="B268" s="15" t="s">
        <v>772</v>
      </c>
      <c r="C268" s="14" t="s">
        <v>46</v>
      </c>
      <c r="D268" s="14" t="s">
        <v>773</v>
      </c>
      <c r="E268" s="16" t="s">
        <v>76</v>
      </c>
      <c r="F268" s="15">
        <v>680.67</v>
      </c>
      <c r="G268" s="17">
        <v>50.7</v>
      </c>
      <c r="H268" s="17">
        <v>0</v>
      </c>
      <c r="I268" s="17">
        <v>50.7</v>
      </c>
      <c r="J268" s="17">
        <f>TRUNC(G268*(1+0/100),2)</f>
        <v>50.7</v>
      </c>
      <c r="K268" s="17">
        <f>TRUNC(F268*H268,2)</f>
        <v>0</v>
      </c>
      <c r="L268" s="17">
        <f>M268-K268</f>
        <v>34509.96</v>
      </c>
      <c r="M268" s="17">
        <f>TRUNC(F268*J268,2)</f>
        <v>34509.96</v>
      </c>
    </row>
    <row r="269" spans="1:13" ht="36" customHeight="1">
      <c r="A269" s="14" t="s">
        <v>774</v>
      </c>
      <c r="B269" s="15" t="s">
        <v>775</v>
      </c>
      <c r="C269" s="14" t="s">
        <v>59</v>
      </c>
      <c r="D269" s="14" t="s">
        <v>776</v>
      </c>
      <c r="E269" s="16" t="s">
        <v>76</v>
      </c>
      <c r="F269" s="15">
        <v>680.67</v>
      </c>
      <c r="G269" s="17">
        <v>205.43</v>
      </c>
      <c r="H269" s="17">
        <v>1.67</v>
      </c>
      <c r="I269" s="17">
        <v>203.76</v>
      </c>
      <c r="J269" s="17">
        <f>TRUNC(G269*(1+0/100),2)</f>
        <v>205.43</v>
      </c>
      <c r="K269" s="17">
        <f>TRUNC(F269*H269,2)</f>
        <v>1136.71</v>
      </c>
      <c r="L269" s="17">
        <f>M269-K269</f>
        <v>138693.32</v>
      </c>
      <c r="M269" s="17">
        <f>TRUNC(F269*J269,2)</f>
        <v>139830.03</v>
      </c>
    </row>
    <row r="270" spans="1:13" ht="24" customHeight="1">
      <c r="A270" s="14" t="s">
        <v>777</v>
      </c>
      <c r="B270" s="15" t="s">
        <v>778</v>
      </c>
      <c r="C270" s="14" t="s">
        <v>59</v>
      </c>
      <c r="D270" s="14" t="s">
        <v>779</v>
      </c>
      <c r="E270" s="16" t="s">
        <v>48</v>
      </c>
      <c r="F270" s="15">
        <v>69</v>
      </c>
      <c r="G270" s="17">
        <v>62.3</v>
      </c>
      <c r="H270" s="17">
        <v>4.75</v>
      </c>
      <c r="I270" s="17">
        <v>57.55</v>
      </c>
      <c r="J270" s="17">
        <f>TRUNC(G270*(1+0/100),2)</f>
        <v>62.3</v>
      </c>
      <c r="K270" s="17">
        <f>TRUNC(F270*H270,2)</f>
        <v>327.75</v>
      </c>
      <c r="L270" s="17">
        <f>M270-K270</f>
        <v>3970.95</v>
      </c>
      <c r="M270" s="17">
        <f>TRUNC(F270*J270,2)</f>
        <v>4298.7</v>
      </c>
    </row>
    <row r="271" spans="1:13" ht="24" customHeight="1">
      <c r="A271" s="12" t="s">
        <v>780</v>
      </c>
      <c r="B271" s="12"/>
      <c r="C271" s="12"/>
      <c r="D271" s="12" t="s">
        <v>781</v>
      </c>
      <c r="E271" s="12"/>
      <c r="F271" s="13"/>
      <c r="G271" s="12"/>
      <c r="H271" s="12"/>
      <c r="I271" s="12"/>
      <c r="J271" s="12"/>
      <c r="K271" s="12"/>
      <c r="L271" s="12"/>
      <c r="M271" s="19">
        <v>8701.24</v>
      </c>
    </row>
    <row r="272" spans="1:13" ht="48" customHeight="1">
      <c r="A272" s="14" t="s">
        <v>782</v>
      </c>
      <c r="B272" s="15" t="s">
        <v>783</v>
      </c>
      <c r="C272" s="14" t="s">
        <v>321</v>
      </c>
      <c r="D272" s="14" t="s">
        <v>784</v>
      </c>
      <c r="E272" s="16" t="s">
        <v>76</v>
      </c>
      <c r="F272" s="15">
        <v>75.349999999999994</v>
      </c>
      <c r="G272" s="17">
        <v>99.56</v>
      </c>
      <c r="H272" s="17">
        <v>61.49</v>
      </c>
      <c r="I272" s="17">
        <v>38.07</v>
      </c>
      <c r="J272" s="17">
        <f>TRUNC(G272*(1+0/100),2)</f>
        <v>99.56</v>
      </c>
      <c r="K272" s="17">
        <f>TRUNC(F272*H272,2)</f>
        <v>4633.2700000000004</v>
      </c>
      <c r="L272" s="17">
        <f>M272-K272</f>
        <v>2868.5699999999997</v>
      </c>
      <c r="M272" s="17">
        <f>TRUNC(F272*J272,2)</f>
        <v>7501.84</v>
      </c>
    </row>
    <row r="273" spans="1:13" ht="36" customHeight="1">
      <c r="A273" s="14" t="s">
        <v>785</v>
      </c>
      <c r="B273" s="15" t="s">
        <v>786</v>
      </c>
      <c r="C273" s="14" t="s">
        <v>59</v>
      </c>
      <c r="D273" s="14" t="s">
        <v>787</v>
      </c>
      <c r="E273" s="16" t="s">
        <v>76</v>
      </c>
      <c r="F273" s="15">
        <v>483.63</v>
      </c>
      <c r="G273" s="17">
        <v>2.48</v>
      </c>
      <c r="H273" s="17">
        <v>0.28999999999999998</v>
      </c>
      <c r="I273" s="17">
        <v>2.19</v>
      </c>
      <c r="J273" s="17">
        <f>TRUNC(G273*(1+0/100),2)</f>
        <v>2.48</v>
      </c>
      <c r="K273" s="17">
        <f>TRUNC(F273*H273,2)</f>
        <v>140.25</v>
      </c>
      <c r="L273" s="17">
        <f>M273-K273</f>
        <v>1059.1500000000001</v>
      </c>
      <c r="M273" s="17">
        <f>TRUNC(F273*J273,2)</f>
        <v>1199.4000000000001</v>
      </c>
    </row>
    <row r="274" spans="1:13" ht="24" customHeight="1">
      <c r="A274" s="12" t="s">
        <v>788</v>
      </c>
      <c r="B274" s="12"/>
      <c r="C274" s="12"/>
      <c r="D274" s="12" t="s">
        <v>789</v>
      </c>
      <c r="E274" s="12"/>
      <c r="F274" s="13"/>
      <c r="G274" s="12"/>
      <c r="H274" s="12"/>
      <c r="I274" s="12"/>
      <c r="J274" s="12"/>
      <c r="K274" s="12"/>
      <c r="L274" s="12"/>
      <c r="M274" s="19">
        <v>120898.2</v>
      </c>
    </row>
    <row r="275" spans="1:13" ht="24" customHeight="1">
      <c r="A275" s="12" t="s">
        <v>790</v>
      </c>
      <c r="B275" s="12"/>
      <c r="C275" s="12"/>
      <c r="D275" s="12" t="s">
        <v>791</v>
      </c>
      <c r="E275" s="12"/>
      <c r="F275" s="13"/>
      <c r="G275" s="12"/>
      <c r="H275" s="12"/>
      <c r="I275" s="12"/>
      <c r="J275" s="12"/>
      <c r="K275" s="12"/>
      <c r="L275" s="12"/>
      <c r="M275" s="19">
        <v>84020.81</v>
      </c>
    </row>
    <row r="276" spans="1:13" ht="60" customHeight="1">
      <c r="A276" s="14" t="s">
        <v>792</v>
      </c>
      <c r="B276" s="15" t="s">
        <v>793</v>
      </c>
      <c r="C276" s="14" t="s">
        <v>59</v>
      </c>
      <c r="D276" s="14" t="s">
        <v>794</v>
      </c>
      <c r="E276" s="16" t="s">
        <v>35</v>
      </c>
      <c r="F276" s="15">
        <v>21</v>
      </c>
      <c r="G276" s="17">
        <v>1086.93</v>
      </c>
      <c r="H276" s="17">
        <v>206.05</v>
      </c>
      <c r="I276" s="17">
        <v>880.88</v>
      </c>
      <c r="J276" s="17">
        <f t="shared" ref="J276:J287" si="48">TRUNC(G276*(1+0/100),2)</f>
        <v>1086.93</v>
      </c>
      <c r="K276" s="17">
        <f t="shared" ref="K276:K287" si="49">TRUNC(F276*H276,2)</f>
        <v>4327.05</v>
      </c>
      <c r="L276" s="17">
        <f t="shared" ref="L276:L287" si="50">M276-K276</f>
        <v>18498.48</v>
      </c>
      <c r="M276" s="17">
        <f t="shared" ref="M276:M287" si="51">TRUNC(F276*J276,2)</f>
        <v>22825.53</v>
      </c>
    </row>
    <row r="277" spans="1:13" ht="36" customHeight="1">
      <c r="A277" s="14" t="s">
        <v>795</v>
      </c>
      <c r="B277" s="15" t="s">
        <v>796</v>
      </c>
      <c r="C277" s="14" t="s">
        <v>59</v>
      </c>
      <c r="D277" s="14" t="s">
        <v>797</v>
      </c>
      <c r="E277" s="16" t="s">
        <v>76</v>
      </c>
      <c r="F277" s="15">
        <v>5.67</v>
      </c>
      <c r="G277" s="17">
        <v>624.86</v>
      </c>
      <c r="H277" s="17">
        <v>8.8699999999999992</v>
      </c>
      <c r="I277" s="17">
        <v>615.99</v>
      </c>
      <c r="J277" s="17">
        <f t="shared" si="48"/>
        <v>624.86</v>
      </c>
      <c r="K277" s="17">
        <f t="shared" si="49"/>
        <v>50.29</v>
      </c>
      <c r="L277" s="17">
        <f t="shared" si="50"/>
        <v>3492.66</v>
      </c>
      <c r="M277" s="17">
        <f t="shared" si="51"/>
        <v>3542.95</v>
      </c>
    </row>
    <row r="278" spans="1:13" ht="24" customHeight="1">
      <c r="A278" s="14" t="s">
        <v>798</v>
      </c>
      <c r="B278" s="15" t="s">
        <v>799</v>
      </c>
      <c r="C278" s="14" t="s">
        <v>33</v>
      </c>
      <c r="D278" s="14" t="s">
        <v>800</v>
      </c>
      <c r="E278" s="16" t="s">
        <v>35</v>
      </c>
      <c r="F278" s="15">
        <v>3</v>
      </c>
      <c r="G278" s="17">
        <v>786.68</v>
      </c>
      <c r="H278" s="17">
        <v>163.51</v>
      </c>
      <c r="I278" s="17">
        <v>623.16999999999996</v>
      </c>
      <c r="J278" s="17">
        <f t="shared" si="48"/>
        <v>786.68</v>
      </c>
      <c r="K278" s="17">
        <f t="shared" si="49"/>
        <v>490.53</v>
      </c>
      <c r="L278" s="17">
        <f t="shared" si="50"/>
        <v>1869.51</v>
      </c>
      <c r="M278" s="17">
        <f t="shared" si="51"/>
        <v>2360.04</v>
      </c>
    </row>
    <row r="279" spans="1:13" ht="36" customHeight="1">
      <c r="A279" s="14" t="s">
        <v>801</v>
      </c>
      <c r="B279" s="15" t="s">
        <v>802</v>
      </c>
      <c r="C279" s="14" t="s">
        <v>59</v>
      </c>
      <c r="D279" s="14" t="s">
        <v>803</v>
      </c>
      <c r="E279" s="16" t="s">
        <v>35</v>
      </c>
      <c r="F279" s="15">
        <v>3</v>
      </c>
      <c r="G279" s="17">
        <v>629.25</v>
      </c>
      <c r="H279" s="17">
        <v>60.25</v>
      </c>
      <c r="I279" s="17">
        <v>569</v>
      </c>
      <c r="J279" s="17">
        <f t="shared" si="48"/>
        <v>629.25</v>
      </c>
      <c r="K279" s="17">
        <f t="shared" si="49"/>
        <v>180.75</v>
      </c>
      <c r="L279" s="17">
        <f t="shared" si="50"/>
        <v>1707</v>
      </c>
      <c r="M279" s="17">
        <f t="shared" si="51"/>
        <v>1887.75</v>
      </c>
    </row>
    <row r="280" spans="1:13" ht="24" customHeight="1">
      <c r="A280" s="14" t="s">
        <v>804</v>
      </c>
      <c r="B280" s="15" t="s">
        <v>805</v>
      </c>
      <c r="C280" s="14" t="s">
        <v>33</v>
      </c>
      <c r="D280" s="14" t="s">
        <v>806</v>
      </c>
      <c r="E280" s="16" t="s">
        <v>35</v>
      </c>
      <c r="F280" s="15">
        <v>3</v>
      </c>
      <c r="G280" s="17">
        <v>436.3</v>
      </c>
      <c r="H280" s="17">
        <v>105.39</v>
      </c>
      <c r="I280" s="17">
        <v>330.91</v>
      </c>
      <c r="J280" s="17">
        <f t="shared" si="48"/>
        <v>436.3</v>
      </c>
      <c r="K280" s="17">
        <f t="shared" si="49"/>
        <v>316.17</v>
      </c>
      <c r="L280" s="17">
        <f t="shared" si="50"/>
        <v>992.73</v>
      </c>
      <c r="M280" s="17">
        <f t="shared" si="51"/>
        <v>1308.9000000000001</v>
      </c>
    </row>
    <row r="281" spans="1:13" ht="24" customHeight="1">
      <c r="A281" s="14" t="s">
        <v>807</v>
      </c>
      <c r="B281" s="15" t="s">
        <v>808</v>
      </c>
      <c r="C281" s="14" t="s">
        <v>456</v>
      </c>
      <c r="D281" s="14" t="s">
        <v>809</v>
      </c>
      <c r="E281" s="16" t="s">
        <v>35</v>
      </c>
      <c r="F281" s="15">
        <v>3</v>
      </c>
      <c r="G281" s="17">
        <v>890.23</v>
      </c>
      <c r="H281" s="17">
        <v>45.66</v>
      </c>
      <c r="I281" s="17">
        <v>844.57</v>
      </c>
      <c r="J281" s="17">
        <f t="shared" si="48"/>
        <v>890.23</v>
      </c>
      <c r="K281" s="17">
        <f t="shared" si="49"/>
        <v>136.97999999999999</v>
      </c>
      <c r="L281" s="17">
        <f t="shared" si="50"/>
        <v>2533.71</v>
      </c>
      <c r="M281" s="17">
        <f t="shared" si="51"/>
        <v>2670.69</v>
      </c>
    </row>
    <row r="282" spans="1:13" ht="36" customHeight="1">
      <c r="A282" s="14" t="s">
        <v>810</v>
      </c>
      <c r="B282" s="15" t="s">
        <v>811</v>
      </c>
      <c r="C282" s="14" t="s">
        <v>59</v>
      </c>
      <c r="D282" s="14" t="s">
        <v>812</v>
      </c>
      <c r="E282" s="16" t="s">
        <v>76</v>
      </c>
      <c r="F282" s="15">
        <v>13.77</v>
      </c>
      <c r="G282" s="17">
        <v>470.73</v>
      </c>
      <c r="H282" s="17">
        <v>6.54</v>
      </c>
      <c r="I282" s="17">
        <v>464.19</v>
      </c>
      <c r="J282" s="17">
        <f t="shared" si="48"/>
        <v>470.73</v>
      </c>
      <c r="K282" s="17">
        <f t="shared" si="49"/>
        <v>90.05</v>
      </c>
      <c r="L282" s="17">
        <f t="shared" si="50"/>
        <v>6391.9</v>
      </c>
      <c r="M282" s="17">
        <f t="shared" si="51"/>
        <v>6481.95</v>
      </c>
    </row>
    <row r="283" spans="1:13" ht="24" customHeight="1">
      <c r="A283" s="14" t="s">
        <v>813</v>
      </c>
      <c r="B283" s="15" t="s">
        <v>814</v>
      </c>
      <c r="C283" s="14" t="s">
        <v>456</v>
      </c>
      <c r="D283" s="14" t="s">
        <v>815</v>
      </c>
      <c r="E283" s="16" t="s">
        <v>76</v>
      </c>
      <c r="F283" s="15">
        <v>2.4300000000000002</v>
      </c>
      <c r="G283" s="17">
        <v>1158.3</v>
      </c>
      <c r="H283" s="17">
        <v>43.4</v>
      </c>
      <c r="I283" s="17">
        <v>1114.9000000000001</v>
      </c>
      <c r="J283" s="17">
        <f t="shared" si="48"/>
        <v>1158.3</v>
      </c>
      <c r="K283" s="17">
        <f t="shared" si="49"/>
        <v>105.46</v>
      </c>
      <c r="L283" s="17">
        <f t="shared" si="50"/>
        <v>2709.2</v>
      </c>
      <c r="M283" s="17">
        <f t="shared" si="51"/>
        <v>2814.66</v>
      </c>
    </row>
    <row r="284" spans="1:13" ht="24" customHeight="1">
      <c r="A284" s="14" t="s">
        <v>816</v>
      </c>
      <c r="B284" s="15" t="s">
        <v>799</v>
      </c>
      <c r="C284" s="14" t="s">
        <v>33</v>
      </c>
      <c r="D284" s="14" t="s">
        <v>817</v>
      </c>
      <c r="E284" s="16" t="s">
        <v>35</v>
      </c>
      <c r="F284" s="15">
        <v>3</v>
      </c>
      <c r="G284" s="17">
        <v>786.68</v>
      </c>
      <c r="H284" s="17">
        <v>163.51</v>
      </c>
      <c r="I284" s="17">
        <v>623.16999999999996</v>
      </c>
      <c r="J284" s="17">
        <f t="shared" si="48"/>
        <v>786.68</v>
      </c>
      <c r="K284" s="17">
        <f t="shared" si="49"/>
        <v>490.53</v>
      </c>
      <c r="L284" s="17">
        <f t="shared" si="50"/>
        <v>1869.51</v>
      </c>
      <c r="M284" s="17">
        <f t="shared" si="51"/>
        <v>2360.04</v>
      </c>
    </row>
    <row r="285" spans="1:13" ht="24" customHeight="1">
      <c r="A285" s="14" t="s">
        <v>818</v>
      </c>
      <c r="B285" s="15" t="s">
        <v>819</v>
      </c>
      <c r="C285" s="14" t="s">
        <v>820</v>
      </c>
      <c r="D285" s="14" t="s">
        <v>821</v>
      </c>
      <c r="E285" s="16" t="s">
        <v>76</v>
      </c>
      <c r="F285" s="15">
        <v>63.45</v>
      </c>
      <c r="G285" s="17">
        <v>467.52</v>
      </c>
      <c r="H285" s="17">
        <v>66.540000000000006</v>
      </c>
      <c r="I285" s="17">
        <v>400.98</v>
      </c>
      <c r="J285" s="17">
        <f t="shared" si="48"/>
        <v>467.52</v>
      </c>
      <c r="K285" s="17">
        <f t="shared" si="49"/>
        <v>4221.96</v>
      </c>
      <c r="L285" s="17">
        <f t="shared" si="50"/>
        <v>25442.18</v>
      </c>
      <c r="M285" s="17">
        <f t="shared" si="51"/>
        <v>29664.14</v>
      </c>
    </row>
    <row r="286" spans="1:13" ht="24" customHeight="1">
      <c r="A286" s="14" t="s">
        <v>822</v>
      </c>
      <c r="B286" s="15" t="s">
        <v>823</v>
      </c>
      <c r="C286" s="14" t="s">
        <v>59</v>
      </c>
      <c r="D286" s="14" t="s">
        <v>824</v>
      </c>
      <c r="E286" s="16" t="s">
        <v>76</v>
      </c>
      <c r="F286" s="15">
        <v>9.7200000000000006</v>
      </c>
      <c r="G286" s="17">
        <v>584.57000000000005</v>
      </c>
      <c r="H286" s="17">
        <v>11.81</v>
      </c>
      <c r="I286" s="17">
        <v>572.76</v>
      </c>
      <c r="J286" s="17">
        <f t="shared" si="48"/>
        <v>584.57000000000005</v>
      </c>
      <c r="K286" s="17">
        <f t="shared" si="49"/>
        <v>114.79</v>
      </c>
      <c r="L286" s="17">
        <f t="shared" si="50"/>
        <v>5567.2300000000005</v>
      </c>
      <c r="M286" s="17">
        <f t="shared" si="51"/>
        <v>5682.02</v>
      </c>
    </row>
    <row r="287" spans="1:13" ht="60" customHeight="1">
      <c r="A287" s="14" t="s">
        <v>825</v>
      </c>
      <c r="B287" s="15" t="s">
        <v>826</v>
      </c>
      <c r="C287" s="14" t="s">
        <v>456</v>
      </c>
      <c r="D287" s="14" t="s">
        <v>827</v>
      </c>
      <c r="E287" s="16" t="s">
        <v>35</v>
      </c>
      <c r="F287" s="15">
        <v>3</v>
      </c>
      <c r="G287" s="17">
        <v>807.38</v>
      </c>
      <c r="H287" s="17">
        <v>0</v>
      </c>
      <c r="I287" s="17">
        <v>807.38</v>
      </c>
      <c r="J287" s="17">
        <f t="shared" si="48"/>
        <v>807.38</v>
      </c>
      <c r="K287" s="17">
        <f t="shared" si="49"/>
        <v>0</v>
      </c>
      <c r="L287" s="17">
        <f t="shared" si="50"/>
        <v>2422.14</v>
      </c>
      <c r="M287" s="17">
        <f t="shared" si="51"/>
        <v>2422.14</v>
      </c>
    </row>
    <row r="288" spans="1:13" ht="24" customHeight="1">
      <c r="A288" s="12" t="s">
        <v>828</v>
      </c>
      <c r="B288" s="12"/>
      <c r="C288" s="12"/>
      <c r="D288" s="12" t="s">
        <v>829</v>
      </c>
      <c r="E288" s="12"/>
      <c r="F288" s="13"/>
      <c r="G288" s="12"/>
      <c r="H288" s="12"/>
      <c r="I288" s="12"/>
      <c r="J288" s="12"/>
      <c r="K288" s="12"/>
      <c r="L288" s="12"/>
      <c r="M288" s="19">
        <v>36877.39</v>
      </c>
    </row>
    <row r="289" spans="1:13" ht="48" customHeight="1">
      <c r="A289" s="14" t="s">
        <v>830</v>
      </c>
      <c r="B289" s="15" t="s">
        <v>831</v>
      </c>
      <c r="C289" s="14" t="s">
        <v>59</v>
      </c>
      <c r="D289" s="14" t="s">
        <v>832</v>
      </c>
      <c r="E289" s="16" t="s">
        <v>76</v>
      </c>
      <c r="F289" s="15">
        <v>18</v>
      </c>
      <c r="G289" s="17">
        <v>372.53</v>
      </c>
      <c r="H289" s="17">
        <v>16.170000000000002</v>
      </c>
      <c r="I289" s="17">
        <v>356.36</v>
      </c>
      <c r="J289" s="17">
        <f t="shared" ref="J289:J294" si="52">TRUNC(G289*(1+0/100),2)</f>
        <v>372.53</v>
      </c>
      <c r="K289" s="17">
        <f t="shared" ref="K289:K294" si="53">TRUNC(F289*H289,2)</f>
        <v>291.06</v>
      </c>
      <c r="L289" s="17">
        <f t="shared" ref="L289:L294" si="54">M289-K289</f>
        <v>6414.48</v>
      </c>
      <c r="M289" s="17">
        <f t="shared" ref="M289:M294" si="55">TRUNC(F289*J289,2)</f>
        <v>6705.54</v>
      </c>
    </row>
    <row r="290" spans="1:13" ht="24" customHeight="1">
      <c r="A290" s="14" t="s">
        <v>833</v>
      </c>
      <c r="B290" s="15" t="s">
        <v>834</v>
      </c>
      <c r="C290" s="14" t="s">
        <v>59</v>
      </c>
      <c r="D290" s="14" t="s">
        <v>835</v>
      </c>
      <c r="E290" s="16" t="s">
        <v>48</v>
      </c>
      <c r="F290" s="15">
        <v>21</v>
      </c>
      <c r="G290" s="17">
        <v>61.86</v>
      </c>
      <c r="H290" s="17">
        <v>15.48</v>
      </c>
      <c r="I290" s="17">
        <v>46.38</v>
      </c>
      <c r="J290" s="17">
        <f t="shared" si="52"/>
        <v>61.86</v>
      </c>
      <c r="K290" s="17">
        <f t="shared" si="53"/>
        <v>325.08</v>
      </c>
      <c r="L290" s="17">
        <f t="shared" si="54"/>
        <v>973.98</v>
      </c>
      <c r="M290" s="17">
        <f t="shared" si="55"/>
        <v>1299.06</v>
      </c>
    </row>
    <row r="291" spans="1:13" ht="24" customHeight="1">
      <c r="A291" s="14" t="s">
        <v>836</v>
      </c>
      <c r="B291" s="15" t="s">
        <v>837</v>
      </c>
      <c r="C291" s="14" t="s">
        <v>456</v>
      </c>
      <c r="D291" s="14" t="s">
        <v>838</v>
      </c>
      <c r="E291" s="16" t="s">
        <v>76</v>
      </c>
      <c r="F291" s="15">
        <v>11.52</v>
      </c>
      <c r="G291" s="17">
        <v>1048.73</v>
      </c>
      <c r="H291" s="17">
        <v>43.4</v>
      </c>
      <c r="I291" s="17">
        <v>1005.33</v>
      </c>
      <c r="J291" s="17">
        <f t="shared" si="52"/>
        <v>1048.73</v>
      </c>
      <c r="K291" s="17">
        <f t="shared" si="53"/>
        <v>499.96</v>
      </c>
      <c r="L291" s="17">
        <f t="shared" si="54"/>
        <v>11581.400000000001</v>
      </c>
      <c r="M291" s="17">
        <f t="shared" si="55"/>
        <v>12081.36</v>
      </c>
    </row>
    <row r="292" spans="1:13" ht="36" customHeight="1">
      <c r="A292" s="14" t="s">
        <v>839</v>
      </c>
      <c r="B292" s="15" t="s">
        <v>840</v>
      </c>
      <c r="C292" s="14" t="s">
        <v>59</v>
      </c>
      <c r="D292" s="14" t="s">
        <v>841</v>
      </c>
      <c r="E292" s="16" t="s">
        <v>76</v>
      </c>
      <c r="F292" s="15">
        <v>11.52</v>
      </c>
      <c r="G292" s="17">
        <v>357.59</v>
      </c>
      <c r="H292" s="17">
        <v>11.61</v>
      </c>
      <c r="I292" s="17">
        <v>345.98</v>
      </c>
      <c r="J292" s="17">
        <f t="shared" si="52"/>
        <v>357.59</v>
      </c>
      <c r="K292" s="17">
        <f t="shared" si="53"/>
        <v>133.74</v>
      </c>
      <c r="L292" s="17">
        <f t="shared" si="54"/>
        <v>3985.6900000000005</v>
      </c>
      <c r="M292" s="17">
        <f t="shared" si="55"/>
        <v>4119.43</v>
      </c>
    </row>
    <row r="293" spans="1:13" ht="48" customHeight="1">
      <c r="A293" s="14" t="s">
        <v>842</v>
      </c>
      <c r="B293" s="15" t="s">
        <v>843</v>
      </c>
      <c r="C293" s="14" t="s">
        <v>59</v>
      </c>
      <c r="D293" s="14" t="s">
        <v>844</v>
      </c>
      <c r="E293" s="16" t="s">
        <v>76</v>
      </c>
      <c r="F293" s="15">
        <v>9.1199999999999992</v>
      </c>
      <c r="G293" s="17">
        <v>508.75</v>
      </c>
      <c r="H293" s="17">
        <v>39.61</v>
      </c>
      <c r="I293" s="17">
        <v>469.14</v>
      </c>
      <c r="J293" s="17">
        <f t="shared" si="52"/>
        <v>508.75</v>
      </c>
      <c r="K293" s="17">
        <f t="shared" si="53"/>
        <v>361.24</v>
      </c>
      <c r="L293" s="17">
        <f t="shared" si="54"/>
        <v>4278.5600000000004</v>
      </c>
      <c r="M293" s="17">
        <f t="shared" si="55"/>
        <v>4639.8</v>
      </c>
    </row>
    <row r="294" spans="1:13" ht="60" customHeight="1">
      <c r="A294" s="14" t="s">
        <v>845</v>
      </c>
      <c r="B294" s="15" t="s">
        <v>846</v>
      </c>
      <c r="C294" s="14" t="s">
        <v>59</v>
      </c>
      <c r="D294" s="14" t="s">
        <v>847</v>
      </c>
      <c r="E294" s="16" t="s">
        <v>76</v>
      </c>
      <c r="F294" s="15">
        <v>26.4</v>
      </c>
      <c r="G294" s="17">
        <v>304.25</v>
      </c>
      <c r="H294" s="17">
        <v>22.28</v>
      </c>
      <c r="I294" s="17">
        <v>281.97000000000003</v>
      </c>
      <c r="J294" s="17">
        <f t="shared" si="52"/>
        <v>304.25</v>
      </c>
      <c r="K294" s="17">
        <f t="shared" si="53"/>
        <v>588.19000000000005</v>
      </c>
      <c r="L294" s="17">
        <f t="shared" si="54"/>
        <v>7444.01</v>
      </c>
      <c r="M294" s="17">
        <f t="shared" si="55"/>
        <v>8032.2</v>
      </c>
    </row>
    <row r="295" spans="1:13" ht="24" customHeight="1">
      <c r="A295" s="12" t="s">
        <v>848</v>
      </c>
      <c r="B295" s="12"/>
      <c r="C295" s="12"/>
      <c r="D295" s="12" t="s">
        <v>849</v>
      </c>
      <c r="E295" s="12"/>
      <c r="F295" s="13"/>
      <c r="G295" s="12"/>
      <c r="H295" s="12"/>
      <c r="I295" s="12"/>
      <c r="J295" s="12"/>
      <c r="K295" s="12"/>
      <c r="L295" s="12"/>
      <c r="M295" s="19">
        <v>167973.67</v>
      </c>
    </row>
    <row r="296" spans="1:13" ht="48" customHeight="1">
      <c r="A296" s="14" t="s">
        <v>850</v>
      </c>
      <c r="B296" s="15" t="s">
        <v>851</v>
      </c>
      <c r="C296" s="14" t="s">
        <v>59</v>
      </c>
      <c r="D296" s="14" t="s">
        <v>852</v>
      </c>
      <c r="E296" s="16" t="s">
        <v>76</v>
      </c>
      <c r="F296" s="15">
        <v>2465.4899999999998</v>
      </c>
      <c r="G296" s="17">
        <v>5.81</v>
      </c>
      <c r="H296" s="17">
        <v>0.95</v>
      </c>
      <c r="I296" s="17">
        <v>4.8600000000000003</v>
      </c>
      <c r="J296" s="17">
        <f t="shared" ref="J296:J302" si="56">TRUNC(G296*(1+0/100),2)</f>
        <v>5.81</v>
      </c>
      <c r="K296" s="17">
        <f t="shared" ref="K296:K302" si="57">TRUNC(F296*H296,2)</f>
        <v>2342.21</v>
      </c>
      <c r="L296" s="17">
        <f t="shared" ref="L296:L302" si="58">M296-K296</f>
        <v>11982.279999999999</v>
      </c>
      <c r="M296" s="17">
        <f t="shared" ref="M296:M302" si="59">TRUNC(F296*J296,2)</f>
        <v>14324.49</v>
      </c>
    </row>
    <row r="297" spans="1:13" ht="48" customHeight="1">
      <c r="A297" s="14" t="s">
        <v>853</v>
      </c>
      <c r="B297" s="15" t="s">
        <v>854</v>
      </c>
      <c r="C297" s="14" t="s">
        <v>59</v>
      </c>
      <c r="D297" s="14" t="s">
        <v>855</v>
      </c>
      <c r="E297" s="16" t="s">
        <v>76</v>
      </c>
      <c r="F297" s="15">
        <v>2465.4299999999998</v>
      </c>
      <c r="G297" s="17">
        <v>48.26</v>
      </c>
      <c r="H297" s="17">
        <v>24.46</v>
      </c>
      <c r="I297" s="17">
        <v>23.8</v>
      </c>
      <c r="J297" s="17">
        <f t="shared" si="56"/>
        <v>48.26</v>
      </c>
      <c r="K297" s="17">
        <f t="shared" si="57"/>
        <v>60304.41</v>
      </c>
      <c r="L297" s="17">
        <f t="shared" si="58"/>
        <v>58677.239999999991</v>
      </c>
      <c r="M297" s="17">
        <f t="shared" si="59"/>
        <v>118981.65</v>
      </c>
    </row>
    <row r="298" spans="1:13" ht="48" customHeight="1">
      <c r="A298" s="14" t="s">
        <v>856</v>
      </c>
      <c r="B298" s="15" t="s">
        <v>857</v>
      </c>
      <c r="C298" s="14" t="s">
        <v>59</v>
      </c>
      <c r="D298" s="14" t="s">
        <v>858</v>
      </c>
      <c r="E298" s="16" t="s">
        <v>76</v>
      </c>
      <c r="F298" s="15">
        <v>374.73</v>
      </c>
      <c r="G298" s="17">
        <v>57.41</v>
      </c>
      <c r="H298" s="17">
        <v>15.4</v>
      </c>
      <c r="I298" s="17">
        <v>42.01</v>
      </c>
      <c r="J298" s="17">
        <f t="shared" si="56"/>
        <v>57.41</v>
      </c>
      <c r="K298" s="17">
        <f t="shared" si="57"/>
        <v>5770.84</v>
      </c>
      <c r="L298" s="17">
        <f t="shared" si="58"/>
        <v>15742.400000000001</v>
      </c>
      <c r="M298" s="17">
        <f t="shared" si="59"/>
        <v>21513.24</v>
      </c>
    </row>
    <row r="299" spans="1:13" ht="24" customHeight="1">
      <c r="A299" s="14" t="s">
        <v>859</v>
      </c>
      <c r="B299" s="15" t="s">
        <v>860</v>
      </c>
      <c r="C299" s="14" t="s">
        <v>59</v>
      </c>
      <c r="D299" s="14" t="s">
        <v>861</v>
      </c>
      <c r="E299" s="16" t="s">
        <v>76</v>
      </c>
      <c r="F299" s="15">
        <v>85.05</v>
      </c>
      <c r="G299" s="17">
        <v>38.4</v>
      </c>
      <c r="H299" s="17">
        <v>18.8</v>
      </c>
      <c r="I299" s="17">
        <v>19.600000000000001</v>
      </c>
      <c r="J299" s="17">
        <f t="shared" si="56"/>
        <v>38.4</v>
      </c>
      <c r="K299" s="17">
        <f t="shared" si="57"/>
        <v>1598.94</v>
      </c>
      <c r="L299" s="17">
        <f t="shared" si="58"/>
        <v>1666.98</v>
      </c>
      <c r="M299" s="17">
        <f t="shared" si="59"/>
        <v>3265.92</v>
      </c>
    </row>
    <row r="300" spans="1:13" ht="24" customHeight="1">
      <c r="A300" s="14" t="s">
        <v>862</v>
      </c>
      <c r="B300" s="15" t="s">
        <v>863</v>
      </c>
      <c r="C300" s="14" t="s">
        <v>321</v>
      </c>
      <c r="D300" s="14" t="s">
        <v>864</v>
      </c>
      <c r="E300" s="16" t="s">
        <v>865</v>
      </c>
      <c r="F300" s="15">
        <v>124.53</v>
      </c>
      <c r="G300" s="17">
        <v>22.78</v>
      </c>
      <c r="H300" s="17">
        <v>0</v>
      </c>
      <c r="I300" s="17">
        <v>22.78</v>
      </c>
      <c r="J300" s="17">
        <f t="shared" si="56"/>
        <v>22.78</v>
      </c>
      <c r="K300" s="17">
        <f t="shared" si="57"/>
        <v>0</v>
      </c>
      <c r="L300" s="17">
        <f t="shared" si="58"/>
        <v>2836.79</v>
      </c>
      <c r="M300" s="17">
        <f t="shared" si="59"/>
        <v>2836.79</v>
      </c>
    </row>
    <row r="301" spans="1:13" ht="36" customHeight="1">
      <c r="A301" s="14" t="s">
        <v>866</v>
      </c>
      <c r="B301" s="15" t="s">
        <v>867</v>
      </c>
      <c r="C301" s="14" t="s">
        <v>59</v>
      </c>
      <c r="D301" s="14" t="s">
        <v>868</v>
      </c>
      <c r="E301" s="16" t="s">
        <v>76</v>
      </c>
      <c r="F301" s="15">
        <v>430.5</v>
      </c>
      <c r="G301" s="17">
        <v>7.37</v>
      </c>
      <c r="H301" s="17">
        <v>0.79</v>
      </c>
      <c r="I301" s="17">
        <v>6.58</v>
      </c>
      <c r="J301" s="17">
        <f t="shared" si="56"/>
        <v>7.37</v>
      </c>
      <c r="K301" s="17">
        <f t="shared" si="57"/>
        <v>340.09</v>
      </c>
      <c r="L301" s="17">
        <f t="shared" si="58"/>
        <v>2832.69</v>
      </c>
      <c r="M301" s="17">
        <f t="shared" si="59"/>
        <v>3172.78</v>
      </c>
    </row>
    <row r="302" spans="1:13" ht="24" customHeight="1">
      <c r="A302" s="14" t="s">
        <v>869</v>
      </c>
      <c r="B302" s="15" t="s">
        <v>870</v>
      </c>
      <c r="C302" s="14" t="s">
        <v>33</v>
      </c>
      <c r="D302" s="14" t="s">
        <v>871</v>
      </c>
      <c r="E302" s="16" t="s">
        <v>76</v>
      </c>
      <c r="F302" s="15">
        <v>430.5</v>
      </c>
      <c r="G302" s="17">
        <v>9.01</v>
      </c>
      <c r="H302" s="17">
        <v>1.45</v>
      </c>
      <c r="I302" s="17">
        <v>7.56</v>
      </c>
      <c r="J302" s="17">
        <f t="shared" si="56"/>
        <v>9.01</v>
      </c>
      <c r="K302" s="17">
        <f t="shared" si="57"/>
        <v>624.22</v>
      </c>
      <c r="L302" s="17">
        <f t="shared" si="58"/>
        <v>3254.58</v>
      </c>
      <c r="M302" s="17">
        <f t="shared" si="59"/>
        <v>3878.8</v>
      </c>
    </row>
    <row r="303" spans="1:13" ht="24" customHeight="1">
      <c r="A303" s="12" t="s">
        <v>872</v>
      </c>
      <c r="B303" s="12"/>
      <c r="C303" s="12"/>
      <c r="D303" s="12" t="s">
        <v>873</v>
      </c>
      <c r="E303" s="12"/>
      <c r="F303" s="13"/>
      <c r="G303" s="12"/>
      <c r="H303" s="12"/>
      <c r="I303" s="12"/>
      <c r="J303" s="12"/>
      <c r="K303" s="12"/>
      <c r="L303" s="12"/>
      <c r="M303" s="19">
        <v>181294.65</v>
      </c>
    </row>
    <row r="304" spans="1:13" ht="48" customHeight="1">
      <c r="A304" s="14" t="s">
        <v>874</v>
      </c>
      <c r="B304" s="15" t="s">
        <v>875</v>
      </c>
      <c r="C304" s="14" t="s">
        <v>59</v>
      </c>
      <c r="D304" s="14" t="s">
        <v>876</v>
      </c>
      <c r="E304" s="16" t="s">
        <v>76</v>
      </c>
      <c r="F304" s="15">
        <v>40.200000000000003</v>
      </c>
      <c r="G304" s="17">
        <v>94.41</v>
      </c>
      <c r="H304" s="17">
        <v>20.329999999999998</v>
      </c>
      <c r="I304" s="17">
        <v>74.08</v>
      </c>
      <c r="J304" s="17">
        <f t="shared" ref="J304:J312" si="60">TRUNC(G304*(1+0/100),2)</f>
        <v>94.41</v>
      </c>
      <c r="K304" s="17">
        <f t="shared" ref="K304:K312" si="61">TRUNC(F304*H304,2)</f>
        <v>817.26</v>
      </c>
      <c r="L304" s="17">
        <f t="shared" ref="L304:L312" si="62">M304-K304</f>
        <v>2978.0200000000004</v>
      </c>
      <c r="M304" s="17">
        <f t="shared" ref="M304:M312" si="63">TRUNC(F304*J304,2)</f>
        <v>3795.28</v>
      </c>
    </row>
    <row r="305" spans="1:13" ht="36" customHeight="1">
      <c r="A305" s="14" t="s">
        <v>877</v>
      </c>
      <c r="B305" s="15" t="s">
        <v>878</v>
      </c>
      <c r="C305" s="14" t="s">
        <v>59</v>
      </c>
      <c r="D305" s="14" t="s">
        <v>879</v>
      </c>
      <c r="E305" s="16" t="s">
        <v>76</v>
      </c>
      <c r="F305" s="15">
        <v>354.6</v>
      </c>
      <c r="G305" s="17">
        <v>105.34</v>
      </c>
      <c r="H305" s="17">
        <v>14.49</v>
      </c>
      <c r="I305" s="17">
        <v>90.85</v>
      </c>
      <c r="J305" s="17">
        <f t="shared" si="60"/>
        <v>105.34</v>
      </c>
      <c r="K305" s="17">
        <f t="shared" si="61"/>
        <v>5138.1499999999996</v>
      </c>
      <c r="L305" s="17">
        <f t="shared" si="62"/>
        <v>32215.409999999996</v>
      </c>
      <c r="M305" s="17">
        <f t="shared" si="63"/>
        <v>37353.56</v>
      </c>
    </row>
    <row r="306" spans="1:13" ht="36" customHeight="1">
      <c r="A306" s="14" t="s">
        <v>880</v>
      </c>
      <c r="B306" s="15" t="s">
        <v>881</v>
      </c>
      <c r="C306" s="14" t="s">
        <v>59</v>
      </c>
      <c r="D306" s="14" t="s">
        <v>882</v>
      </c>
      <c r="E306" s="16" t="s">
        <v>76</v>
      </c>
      <c r="F306" s="15">
        <v>113.4</v>
      </c>
      <c r="G306" s="17">
        <v>38.89</v>
      </c>
      <c r="H306" s="17">
        <v>11.58</v>
      </c>
      <c r="I306" s="17">
        <v>27.31</v>
      </c>
      <c r="J306" s="17">
        <f t="shared" si="60"/>
        <v>38.89</v>
      </c>
      <c r="K306" s="17">
        <f t="shared" si="61"/>
        <v>1313.17</v>
      </c>
      <c r="L306" s="17">
        <f t="shared" si="62"/>
        <v>3096.95</v>
      </c>
      <c r="M306" s="17">
        <f t="shared" si="63"/>
        <v>4410.12</v>
      </c>
    </row>
    <row r="307" spans="1:13" ht="36" customHeight="1">
      <c r="A307" s="14" t="s">
        <v>883</v>
      </c>
      <c r="B307" s="15" t="s">
        <v>884</v>
      </c>
      <c r="C307" s="14" t="s">
        <v>59</v>
      </c>
      <c r="D307" s="14" t="s">
        <v>885</v>
      </c>
      <c r="E307" s="16" t="s">
        <v>76</v>
      </c>
      <c r="F307" s="15">
        <v>225.21</v>
      </c>
      <c r="G307" s="17">
        <v>67.55</v>
      </c>
      <c r="H307" s="17">
        <v>4.41</v>
      </c>
      <c r="I307" s="17">
        <v>63.14</v>
      </c>
      <c r="J307" s="17">
        <f t="shared" si="60"/>
        <v>67.55</v>
      </c>
      <c r="K307" s="17">
        <f t="shared" si="61"/>
        <v>993.17</v>
      </c>
      <c r="L307" s="17">
        <f t="shared" si="62"/>
        <v>14219.76</v>
      </c>
      <c r="M307" s="17">
        <f t="shared" si="63"/>
        <v>15212.93</v>
      </c>
    </row>
    <row r="308" spans="1:13" ht="24" customHeight="1">
      <c r="A308" s="14" t="s">
        <v>886</v>
      </c>
      <c r="B308" s="15" t="s">
        <v>887</v>
      </c>
      <c r="C308" s="14" t="s">
        <v>33</v>
      </c>
      <c r="D308" s="14" t="s">
        <v>888</v>
      </c>
      <c r="E308" s="16" t="s">
        <v>76</v>
      </c>
      <c r="F308" s="15">
        <v>375.57</v>
      </c>
      <c r="G308" s="17">
        <v>239.45</v>
      </c>
      <c r="H308" s="17">
        <v>17.5</v>
      </c>
      <c r="I308" s="17">
        <v>221.95</v>
      </c>
      <c r="J308" s="17">
        <f t="shared" si="60"/>
        <v>239.45</v>
      </c>
      <c r="K308" s="17">
        <f t="shared" si="61"/>
        <v>6572.47</v>
      </c>
      <c r="L308" s="17">
        <f t="shared" si="62"/>
        <v>83357.759999999995</v>
      </c>
      <c r="M308" s="17">
        <f t="shared" si="63"/>
        <v>89930.23</v>
      </c>
    </row>
    <row r="309" spans="1:13" ht="24" customHeight="1">
      <c r="A309" s="14" t="s">
        <v>889</v>
      </c>
      <c r="B309" s="15" t="s">
        <v>890</v>
      </c>
      <c r="C309" s="14" t="s">
        <v>40</v>
      </c>
      <c r="D309" s="14" t="s">
        <v>891</v>
      </c>
      <c r="E309" s="16" t="s">
        <v>48</v>
      </c>
      <c r="F309" s="15">
        <v>306.45</v>
      </c>
      <c r="G309" s="17">
        <v>40.840000000000003</v>
      </c>
      <c r="H309" s="17">
        <v>14.76</v>
      </c>
      <c r="I309" s="17">
        <v>26.08</v>
      </c>
      <c r="J309" s="17">
        <f t="shared" si="60"/>
        <v>40.840000000000003</v>
      </c>
      <c r="K309" s="17">
        <f t="shared" si="61"/>
        <v>4523.2</v>
      </c>
      <c r="L309" s="17">
        <f t="shared" si="62"/>
        <v>7992.21</v>
      </c>
      <c r="M309" s="17">
        <f t="shared" si="63"/>
        <v>12515.41</v>
      </c>
    </row>
    <row r="310" spans="1:13" ht="24" customHeight="1">
      <c r="A310" s="14" t="s">
        <v>892</v>
      </c>
      <c r="B310" s="15" t="s">
        <v>893</v>
      </c>
      <c r="C310" s="14" t="s">
        <v>33</v>
      </c>
      <c r="D310" s="14" t="s">
        <v>894</v>
      </c>
      <c r="E310" s="16" t="s">
        <v>48</v>
      </c>
      <c r="F310" s="15">
        <v>9.9</v>
      </c>
      <c r="G310" s="17">
        <v>98.27</v>
      </c>
      <c r="H310" s="17">
        <v>5.3</v>
      </c>
      <c r="I310" s="17">
        <v>92.97</v>
      </c>
      <c r="J310" s="17">
        <f t="shared" si="60"/>
        <v>98.27</v>
      </c>
      <c r="K310" s="17">
        <f t="shared" si="61"/>
        <v>52.47</v>
      </c>
      <c r="L310" s="17">
        <f t="shared" si="62"/>
        <v>920.4</v>
      </c>
      <c r="M310" s="17">
        <f t="shared" si="63"/>
        <v>972.87</v>
      </c>
    </row>
    <row r="311" spans="1:13" ht="24" customHeight="1">
      <c r="A311" s="14" t="s">
        <v>895</v>
      </c>
      <c r="B311" s="15" t="s">
        <v>896</v>
      </c>
      <c r="C311" s="14" t="s">
        <v>33</v>
      </c>
      <c r="D311" s="14" t="s">
        <v>897</v>
      </c>
      <c r="E311" s="16" t="s">
        <v>48</v>
      </c>
      <c r="F311" s="15">
        <v>22.14</v>
      </c>
      <c r="G311" s="17">
        <v>147.68</v>
      </c>
      <c r="H311" s="17">
        <v>43.1</v>
      </c>
      <c r="I311" s="17">
        <v>104.58</v>
      </c>
      <c r="J311" s="17">
        <f t="shared" si="60"/>
        <v>147.68</v>
      </c>
      <c r="K311" s="17">
        <f t="shared" si="61"/>
        <v>954.23</v>
      </c>
      <c r="L311" s="17">
        <f t="shared" si="62"/>
        <v>2315.4</v>
      </c>
      <c r="M311" s="17">
        <f t="shared" si="63"/>
        <v>3269.63</v>
      </c>
    </row>
    <row r="312" spans="1:13" ht="24" customHeight="1">
      <c r="A312" s="14" t="s">
        <v>898</v>
      </c>
      <c r="B312" s="15" t="s">
        <v>899</v>
      </c>
      <c r="C312" s="14" t="s">
        <v>33</v>
      </c>
      <c r="D312" s="14" t="s">
        <v>900</v>
      </c>
      <c r="E312" s="16" t="s">
        <v>76</v>
      </c>
      <c r="F312" s="15">
        <v>22.14</v>
      </c>
      <c r="G312" s="17">
        <v>624.87</v>
      </c>
      <c r="H312" s="17">
        <v>191.89</v>
      </c>
      <c r="I312" s="17">
        <v>432.98</v>
      </c>
      <c r="J312" s="17">
        <f t="shared" si="60"/>
        <v>624.87</v>
      </c>
      <c r="K312" s="17">
        <f t="shared" si="61"/>
        <v>4248.4399999999996</v>
      </c>
      <c r="L312" s="17">
        <f t="shared" si="62"/>
        <v>9586.18</v>
      </c>
      <c r="M312" s="17">
        <f t="shared" si="63"/>
        <v>13834.62</v>
      </c>
    </row>
    <row r="313" spans="1:13" ht="24" customHeight="1">
      <c r="A313" s="12" t="s">
        <v>901</v>
      </c>
      <c r="B313" s="12"/>
      <c r="C313" s="12"/>
      <c r="D313" s="12" t="s">
        <v>902</v>
      </c>
      <c r="E313" s="12"/>
      <c r="F313" s="13"/>
      <c r="G313" s="12"/>
      <c r="H313" s="12"/>
      <c r="I313" s="12"/>
      <c r="J313" s="12"/>
      <c r="K313" s="12"/>
      <c r="L313" s="12"/>
      <c r="M313" s="19">
        <v>81771.94</v>
      </c>
    </row>
    <row r="314" spans="1:13" ht="24" customHeight="1">
      <c r="A314" s="12" t="s">
        <v>903</v>
      </c>
      <c r="B314" s="12"/>
      <c r="C314" s="12"/>
      <c r="D314" s="12" t="s">
        <v>904</v>
      </c>
      <c r="E314" s="12"/>
      <c r="F314" s="13"/>
      <c r="G314" s="12"/>
      <c r="H314" s="12"/>
      <c r="I314" s="12"/>
      <c r="J314" s="12"/>
      <c r="K314" s="12"/>
      <c r="L314" s="12"/>
      <c r="M314" s="19">
        <v>61023.14</v>
      </c>
    </row>
    <row r="315" spans="1:13" ht="24" customHeight="1">
      <c r="A315" s="14" t="s">
        <v>905</v>
      </c>
      <c r="B315" s="15" t="s">
        <v>906</v>
      </c>
      <c r="C315" s="14" t="s">
        <v>46</v>
      </c>
      <c r="D315" s="14" t="s">
        <v>907</v>
      </c>
      <c r="E315" s="16" t="s">
        <v>76</v>
      </c>
      <c r="F315" s="15">
        <v>2090.5500000000002</v>
      </c>
      <c r="G315" s="17">
        <v>11.72</v>
      </c>
      <c r="H315" s="17">
        <v>6.26</v>
      </c>
      <c r="I315" s="17">
        <v>5.46</v>
      </c>
      <c r="J315" s="17">
        <f>TRUNC(G315*(1+0/100),2)</f>
        <v>11.72</v>
      </c>
      <c r="K315" s="17">
        <f>TRUNC(F315*H315,2)</f>
        <v>13086.84</v>
      </c>
      <c r="L315" s="17">
        <f>M315-K315</f>
        <v>11414.400000000001</v>
      </c>
      <c r="M315" s="17">
        <f>TRUNC(F315*J315,2)</f>
        <v>24501.24</v>
      </c>
    </row>
    <row r="316" spans="1:13" ht="24" customHeight="1">
      <c r="A316" s="14" t="s">
        <v>908</v>
      </c>
      <c r="B316" s="15" t="s">
        <v>909</v>
      </c>
      <c r="C316" s="14" t="s">
        <v>46</v>
      </c>
      <c r="D316" s="14" t="s">
        <v>910</v>
      </c>
      <c r="E316" s="16" t="s">
        <v>76</v>
      </c>
      <c r="F316" s="15">
        <v>2090.5500000000002</v>
      </c>
      <c r="G316" s="17">
        <v>5.27</v>
      </c>
      <c r="H316" s="17">
        <v>3.05</v>
      </c>
      <c r="I316" s="17">
        <v>2.2200000000000002</v>
      </c>
      <c r="J316" s="17">
        <f>TRUNC(G316*(1+0/100),2)</f>
        <v>5.27</v>
      </c>
      <c r="K316" s="17">
        <f>TRUNC(F316*H316,2)</f>
        <v>6376.17</v>
      </c>
      <c r="L316" s="17">
        <f>M316-K316</f>
        <v>4641.0200000000004</v>
      </c>
      <c r="M316" s="17">
        <f>TRUNC(F316*J316,2)</f>
        <v>11017.19</v>
      </c>
    </row>
    <row r="317" spans="1:13" ht="36" customHeight="1">
      <c r="A317" s="14" t="s">
        <v>911</v>
      </c>
      <c r="B317" s="15" t="s">
        <v>912</v>
      </c>
      <c r="C317" s="14" t="s">
        <v>59</v>
      </c>
      <c r="D317" s="14" t="s">
        <v>913</v>
      </c>
      <c r="E317" s="16" t="s">
        <v>76</v>
      </c>
      <c r="F317" s="15">
        <v>2090.5500000000002</v>
      </c>
      <c r="G317" s="17">
        <v>12.2</v>
      </c>
      <c r="H317" s="17">
        <v>4.04</v>
      </c>
      <c r="I317" s="17">
        <v>8.16</v>
      </c>
      <c r="J317" s="17">
        <f>TRUNC(G317*(1+0/100),2)</f>
        <v>12.2</v>
      </c>
      <c r="K317" s="17">
        <f>TRUNC(F317*H317,2)</f>
        <v>8445.82</v>
      </c>
      <c r="L317" s="17">
        <f>M317-K317</f>
        <v>17058.89</v>
      </c>
      <c r="M317" s="17">
        <f>TRUNC(F317*J317,2)</f>
        <v>25504.71</v>
      </c>
    </row>
    <row r="318" spans="1:13" ht="24" customHeight="1">
      <c r="A318" s="12" t="s">
        <v>914</v>
      </c>
      <c r="B318" s="12"/>
      <c r="C318" s="12"/>
      <c r="D318" s="12" t="s">
        <v>915</v>
      </c>
      <c r="E318" s="12"/>
      <c r="F318" s="13"/>
      <c r="G318" s="12"/>
      <c r="H318" s="12"/>
      <c r="I318" s="12"/>
      <c r="J318" s="12"/>
      <c r="K318" s="12"/>
      <c r="L318" s="12"/>
      <c r="M318" s="19">
        <v>17116.669999999998</v>
      </c>
    </row>
    <row r="319" spans="1:13" ht="24" customHeight="1">
      <c r="A319" s="14" t="s">
        <v>916</v>
      </c>
      <c r="B319" s="15" t="s">
        <v>917</v>
      </c>
      <c r="C319" s="14" t="s">
        <v>46</v>
      </c>
      <c r="D319" s="14" t="s">
        <v>918</v>
      </c>
      <c r="E319" s="16" t="s">
        <v>76</v>
      </c>
      <c r="F319" s="15">
        <v>430.5</v>
      </c>
      <c r="G319" s="17">
        <v>19.21</v>
      </c>
      <c r="H319" s="17">
        <v>11.7</v>
      </c>
      <c r="I319" s="17">
        <v>7.51</v>
      </c>
      <c r="J319" s="17">
        <f>TRUNC(G319*(1+0/100),2)</f>
        <v>19.21</v>
      </c>
      <c r="K319" s="17">
        <f>TRUNC(F319*H319,2)</f>
        <v>5036.8500000000004</v>
      </c>
      <c r="L319" s="17">
        <f>M319-K319</f>
        <v>3233.0499999999993</v>
      </c>
      <c r="M319" s="17">
        <f>TRUNC(F319*J319,2)</f>
        <v>8269.9</v>
      </c>
    </row>
    <row r="320" spans="1:13" ht="24" customHeight="1">
      <c r="A320" s="14" t="s">
        <v>919</v>
      </c>
      <c r="B320" s="15" t="s">
        <v>920</v>
      </c>
      <c r="C320" s="14" t="s">
        <v>46</v>
      </c>
      <c r="D320" s="14" t="s">
        <v>921</v>
      </c>
      <c r="E320" s="16" t="s">
        <v>76</v>
      </c>
      <c r="F320" s="15">
        <v>430.5</v>
      </c>
      <c r="G320" s="17">
        <v>6.69</v>
      </c>
      <c r="H320" s="17">
        <v>4.05</v>
      </c>
      <c r="I320" s="17">
        <v>2.64</v>
      </c>
      <c r="J320" s="17">
        <f>TRUNC(G320*(1+0/100),2)</f>
        <v>6.69</v>
      </c>
      <c r="K320" s="17">
        <f>TRUNC(F320*H320,2)</f>
        <v>1743.52</v>
      </c>
      <c r="L320" s="17">
        <f>M320-K320</f>
        <v>1136.52</v>
      </c>
      <c r="M320" s="17">
        <f>TRUNC(F320*J320,2)</f>
        <v>2880.04</v>
      </c>
    </row>
    <row r="321" spans="1:13" ht="36" customHeight="1">
      <c r="A321" s="14" t="s">
        <v>922</v>
      </c>
      <c r="B321" s="15" t="s">
        <v>923</v>
      </c>
      <c r="C321" s="14" t="s">
        <v>59</v>
      </c>
      <c r="D321" s="14" t="s">
        <v>924</v>
      </c>
      <c r="E321" s="16" t="s">
        <v>76</v>
      </c>
      <c r="F321" s="15">
        <v>430.5</v>
      </c>
      <c r="G321" s="17">
        <v>13.86</v>
      </c>
      <c r="H321" s="17">
        <v>5.25</v>
      </c>
      <c r="I321" s="17">
        <v>8.61</v>
      </c>
      <c r="J321" s="17">
        <f>TRUNC(G321*(1+0/100),2)</f>
        <v>13.86</v>
      </c>
      <c r="K321" s="17">
        <f>TRUNC(F321*H321,2)</f>
        <v>2260.12</v>
      </c>
      <c r="L321" s="17">
        <f>M321-K321</f>
        <v>3706.6099999999997</v>
      </c>
      <c r="M321" s="17">
        <f>TRUNC(F321*J321,2)</f>
        <v>5966.73</v>
      </c>
    </row>
    <row r="322" spans="1:13" ht="24" customHeight="1">
      <c r="A322" s="12" t="s">
        <v>925</v>
      </c>
      <c r="B322" s="12"/>
      <c r="C322" s="12"/>
      <c r="D322" s="12" t="s">
        <v>926</v>
      </c>
      <c r="E322" s="12"/>
      <c r="F322" s="13"/>
      <c r="G322" s="12"/>
      <c r="H322" s="12"/>
      <c r="I322" s="12"/>
      <c r="J322" s="12"/>
      <c r="K322" s="12"/>
      <c r="L322" s="12"/>
      <c r="M322" s="19">
        <v>3632.13</v>
      </c>
    </row>
    <row r="323" spans="1:13" ht="48" customHeight="1">
      <c r="A323" s="14" t="s">
        <v>927</v>
      </c>
      <c r="B323" s="15" t="s">
        <v>928</v>
      </c>
      <c r="C323" s="14" t="s">
        <v>59</v>
      </c>
      <c r="D323" s="14" t="s">
        <v>929</v>
      </c>
      <c r="E323" s="16" t="s">
        <v>76</v>
      </c>
      <c r="F323" s="15">
        <v>19.440000000000001</v>
      </c>
      <c r="G323" s="17">
        <v>20.3</v>
      </c>
      <c r="H323" s="17">
        <v>11.79</v>
      </c>
      <c r="I323" s="17">
        <v>8.51</v>
      </c>
      <c r="J323" s="17">
        <f>TRUNC(G323*(1+0/100),2)</f>
        <v>20.3</v>
      </c>
      <c r="K323" s="17">
        <f>TRUNC(F323*H323,2)</f>
        <v>229.19</v>
      </c>
      <c r="L323" s="17">
        <f>M323-K323</f>
        <v>165.44</v>
      </c>
      <c r="M323" s="17">
        <f>TRUNC(F323*J323,2)</f>
        <v>394.63</v>
      </c>
    </row>
    <row r="324" spans="1:13" ht="24" customHeight="1">
      <c r="A324" s="14" t="s">
        <v>930</v>
      </c>
      <c r="B324" s="15" t="s">
        <v>931</v>
      </c>
      <c r="C324" s="14" t="s">
        <v>59</v>
      </c>
      <c r="D324" s="14" t="s">
        <v>932</v>
      </c>
      <c r="E324" s="16" t="s">
        <v>76</v>
      </c>
      <c r="F324" s="15">
        <v>19.440000000000001</v>
      </c>
      <c r="G324" s="17">
        <v>29.31</v>
      </c>
      <c r="H324" s="17">
        <v>14.41</v>
      </c>
      <c r="I324" s="17">
        <v>14.9</v>
      </c>
      <c r="J324" s="17">
        <f>TRUNC(G324*(1+0/100),2)</f>
        <v>29.31</v>
      </c>
      <c r="K324" s="17">
        <f>TRUNC(F324*H324,2)</f>
        <v>280.13</v>
      </c>
      <c r="L324" s="17">
        <f>M324-K324</f>
        <v>289.64999999999998</v>
      </c>
      <c r="M324" s="17">
        <f>TRUNC(F324*J324,2)</f>
        <v>569.78</v>
      </c>
    </row>
    <row r="325" spans="1:13" ht="24" customHeight="1">
      <c r="A325" s="14" t="s">
        <v>933</v>
      </c>
      <c r="B325" s="15" t="s">
        <v>934</v>
      </c>
      <c r="C325" s="14" t="s">
        <v>59</v>
      </c>
      <c r="D325" s="14" t="s">
        <v>935</v>
      </c>
      <c r="E325" s="16" t="s">
        <v>76</v>
      </c>
      <c r="F325" s="15">
        <v>103.32</v>
      </c>
      <c r="G325" s="17">
        <v>25.82</v>
      </c>
      <c r="H325" s="17">
        <v>12.31</v>
      </c>
      <c r="I325" s="17">
        <v>13.51</v>
      </c>
      <c r="J325" s="17">
        <f>TRUNC(G325*(1+0/100),2)</f>
        <v>25.82</v>
      </c>
      <c r="K325" s="17">
        <f>TRUNC(F325*H325,2)</f>
        <v>1271.8599999999999</v>
      </c>
      <c r="L325" s="17">
        <f>M325-K325</f>
        <v>1395.86</v>
      </c>
      <c r="M325" s="17">
        <f>TRUNC(F325*J325,2)</f>
        <v>2667.72</v>
      </c>
    </row>
    <row r="326" spans="1:13" ht="24" customHeight="1">
      <c r="A326" s="12" t="s">
        <v>936</v>
      </c>
      <c r="B326" s="12"/>
      <c r="C326" s="12"/>
      <c r="D326" s="12" t="s">
        <v>937</v>
      </c>
      <c r="E326" s="12"/>
      <c r="F326" s="13"/>
      <c r="G326" s="12"/>
      <c r="H326" s="12"/>
      <c r="I326" s="12"/>
      <c r="J326" s="12"/>
      <c r="K326" s="12"/>
      <c r="L326" s="12"/>
      <c r="M326" s="19">
        <v>0</v>
      </c>
    </row>
    <row r="327" spans="1:13" ht="24" customHeight="1">
      <c r="A327" s="12" t="s">
        <v>938</v>
      </c>
      <c r="B327" s="12"/>
      <c r="C327" s="12"/>
      <c r="D327" s="12" t="s">
        <v>939</v>
      </c>
      <c r="E327" s="12"/>
      <c r="F327" s="13"/>
      <c r="G327" s="12"/>
      <c r="H327" s="12"/>
      <c r="I327" s="12"/>
      <c r="J327" s="12"/>
      <c r="K327" s="12"/>
      <c r="L327" s="12"/>
      <c r="M327" s="19">
        <v>0</v>
      </c>
    </row>
    <row r="328" spans="1:13" ht="24" customHeight="1">
      <c r="A328" s="12" t="s">
        <v>940</v>
      </c>
      <c r="B328" s="12"/>
      <c r="C328" s="12"/>
      <c r="D328" s="12" t="s">
        <v>941</v>
      </c>
      <c r="E328" s="12"/>
      <c r="F328" s="13"/>
      <c r="G328" s="12"/>
      <c r="H328" s="12"/>
      <c r="I328" s="12"/>
      <c r="J328" s="12"/>
      <c r="K328" s="12"/>
      <c r="L328" s="12"/>
      <c r="M328" s="19">
        <v>5082.6499999999996</v>
      </c>
    </row>
    <row r="329" spans="1:13" ht="24" customHeight="1">
      <c r="A329" s="14" t="s">
        <v>942</v>
      </c>
      <c r="B329" s="15" t="s">
        <v>943</v>
      </c>
      <c r="C329" s="14" t="s">
        <v>59</v>
      </c>
      <c r="D329" s="14" t="s">
        <v>944</v>
      </c>
      <c r="E329" s="16" t="s">
        <v>76</v>
      </c>
      <c r="F329" s="15">
        <v>411.48</v>
      </c>
      <c r="G329" s="17">
        <v>12.22</v>
      </c>
      <c r="H329" s="17">
        <v>2.37</v>
      </c>
      <c r="I329" s="17">
        <v>9.85</v>
      </c>
      <c r="J329" s="17">
        <f>TRUNC(G329*(1+0/100),2)</f>
        <v>12.22</v>
      </c>
      <c r="K329" s="17">
        <f>TRUNC(F329*H329,2)</f>
        <v>975.2</v>
      </c>
      <c r="L329" s="17">
        <f>M329-K329</f>
        <v>4053.08</v>
      </c>
      <c r="M329" s="17">
        <f>TRUNC(F329*J329,2)</f>
        <v>5028.28</v>
      </c>
    </row>
    <row r="330" spans="1:13" ht="24" customHeight="1">
      <c r="A330" s="14" t="s">
        <v>945</v>
      </c>
      <c r="B330" s="15" t="s">
        <v>946</v>
      </c>
      <c r="C330" s="14" t="s">
        <v>59</v>
      </c>
      <c r="D330" s="14" t="s">
        <v>947</v>
      </c>
      <c r="E330" s="16" t="s">
        <v>48</v>
      </c>
      <c r="F330" s="15">
        <v>43.5</v>
      </c>
      <c r="G330" s="17">
        <v>1.25</v>
      </c>
      <c r="H330" s="17">
        <v>0.82</v>
      </c>
      <c r="I330" s="17">
        <v>0.43</v>
      </c>
      <c r="J330" s="17">
        <f>TRUNC(G330*(1+0/100),2)</f>
        <v>1.25</v>
      </c>
      <c r="K330" s="17">
        <f>TRUNC(F330*H330,2)</f>
        <v>35.67</v>
      </c>
      <c r="L330" s="17">
        <f>M330-K330</f>
        <v>18.699999999999996</v>
      </c>
      <c r="M330" s="17">
        <f>TRUNC(F330*J330,2)</f>
        <v>54.37</v>
      </c>
    </row>
    <row r="331" spans="1:13" s="1" customFormat="1">
      <c r="A331" s="20"/>
      <c r="B331" s="20"/>
      <c r="C331" s="20"/>
      <c r="D331" s="21"/>
      <c r="E331" s="21"/>
      <c r="F331" s="21"/>
      <c r="G331" s="21"/>
      <c r="H331" s="21"/>
      <c r="I331" s="21"/>
      <c r="J331" s="29" t="s">
        <v>948</v>
      </c>
      <c r="K331" s="30">
        <v>447897.08</v>
      </c>
      <c r="L331" s="30">
        <v>1349697.58</v>
      </c>
      <c r="M331" s="30">
        <v>1797594.66</v>
      </c>
    </row>
    <row r="332" spans="1:13" s="1" customFormat="1" ht="15">
      <c r="A332" s="22" t="s">
        <v>949</v>
      </c>
      <c r="B332" s="23"/>
      <c r="C332" s="9"/>
      <c r="D332" s="24"/>
      <c r="E332" s="24"/>
      <c r="F332" s="24"/>
      <c r="G332" s="24"/>
      <c r="H332" s="24"/>
      <c r="I332" s="24"/>
      <c r="J332" s="24"/>
      <c r="K332" s="24"/>
      <c r="L332" s="24"/>
      <c r="M332" s="24"/>
    </row>
    <row r="333" spans="1:13" s="1" customFormat="1" ht="14.25" customHeight="1">
      <c r="A333" s="25">
        <f>K334</f>
        <v>0.27350000000000002</v>
      </c>
      <c r="B333" s="26"/>
      <c r="C333" s="8"/>
      <c r="D333" s="27"/>
      <c r="E333" s="21"/>
      <c r="F333" s="21"/>
      <c r="G333" s="21"/>
      <c r="H333" s="21"/>
      <c r="I333" s="43" t="s">
        <v>950</v>
      </c>
      <c r="J333" s="44"/>
      <c r="K333" s="45"/>
      <c r="L333" s="46">
        <f>M331</f>
        <v>1797594.66</v>
      </c>
      <c r="M333" s="46"/>
    </row>
    <row r="334" spans="1:13" s="1" customFormat="1" ht="14.25" customHeight="1">
      <c r="A334" s="8"/>
      <c r="B334" s="8"/>
      <c r="C334" s="8"/>
      <c r="D334" s="27"/>
      <c r="E334" s="21"/>
      <c r="F334" s="21"/>
      <c r="G334" s="21"/>
      <c r="H334" s="21"/>
      <c r="I334" s="47" t="s">
        <v>951</v>
      </c>
      <c r="J334" s="48"/>
      <c r="K334" s="31">
        <v>0.27350000000000002</v>
      </c>
      <c r="L334" s="46">
        <f>L333*K334</f>
        <v>491642.13951000001</v>
      </c>
      <c r="M334" s="46"/>
    </row>
    <row r="335" spans="1:13" s="1" customFormat="1" ht="15" customHeight="1">
      <c r="A335" s="49" t="s">
        <v>952</v>
      </c>
      <c r="B335" s="49"/>
      <c r="C335" s="49"/>
      <c r="D335" s="27"/>
      <c r="E335" s="21"/>
      <c r="F335" s="21"/>
      <c r="G335" s="21"/>
      <c r="H335" s="21"/>
      <c r="I335" s="50" t="s">
        <v>953</v>
      </c>
      <c r="J335" s="51"/>
      <c r="K335" s="52"/>
      <c r="L335" s="46">
        <f>L334+L333</f>
        <v>2289236.7995099998</v>
      </c>
      <c r="M335" s="46"/>
    </row>
    <row r="336" spans="1:13" s="1" customFormat="1" ht="15">
      <c r="A336" s="42" t="s">
        <v>954</v>
      </c>
      <c r="B336" s="42"/>
      <c r="C336" s="42"/>
      <c r="D336" s="27"/>
    </row>
    <row r="337" spans="1:13" s="1" customFormat="1" ht="15" customHeight="1">
      <c r="A337" s="39" t="s">
        <v>955</v>
      </c>
      <c r="B337" s="39"/>
      <c r="C337" s="39"/>
      <c r="D337" s="39"/>
      <c r="E337" s="39"/>
      <c r="F337" s="39"/>
      <c r="G337" s="39"/>
      <c r="H337" s="39"/>
      <c r="I337" s="39"/>
      <c r="J337" s="39"/>
      <c r="K337" s="39"/>
      <c r="L337" s="39"/>
      <c r="M337" s="39"/>
    </row>
    <row r="338" spans="1:13" s="1" customFormat="1" ht="33" customHeight="1">
      <c r="A338" s="39" t="s">
        <v>956</v>
      </c>
      <c r="B338" s="39"/>
      <c r="C338" s="39"/>
      <c r="D338" s="39"/>
      <c r="E338" s="39"/>
      <c r="F338" s="39"/>
      <c r="G338" s="39"/>
      <c r="H338" s="39"/>
      <c r="I338" s="39"/>
      <c r="J338" s="39"/>
      <c r="K338" s="39"/>
      <c r="L338" s="39"/>
      <c r="M338" s="39"/>
    </row>
    <row r="339" spans="1:13" s="1" customFormat="1" ht="21" customHeight="1">
      <c r="A339" s="39" t="s">
        <v>957</v>
      </c>
      <c r="B339" s="39"/>
      <c r="C339" s="39"/>
      <c r="D339" s="39"/>
      <c r="E339" s="39"/>
      <c r="F339" s="39"/>
      <c r="G339" s="39"/>
      <c r="H339" s="39"/>
      <c r="I339" s="39"/>
      <c r="J339" s="39"/>
      <c r="K339" s="39"/>
      <c r="L339" s="39"/>
      <c r="M339" s="39"/>
    </row>
    <row r="340" spans="1:13" s="1" customFormat="1" ht="33.75" customHeight="1">
      <c r="A340" s="39" t="s">
        <v>958</v>
      </c>
      <c r="B340" s="39"/>
      <c r="C340" s="39"/>
      <c r="D340" s="39"/>
      <c r="E340" s="39"/>
      <c r="F340" s="39"/>
      <c r="G340" s="39"/>
      <c r="H340" s="39"/>
      <c r="I340" s="39"/>
      <c r="J340" s="39"/>
      <c r="K340" s="39"/>
      <c r="L340" s="39"/>
      <c r="M340" s="39"/>
    </row>
    <row r="341" spans="1:13" s="1" customFormat="1" ht="60.75" customHeight="1">
      <c r="A341" s="39" t="s">
        <v>959</v>
      </c>
      <c r="B341" s="39"/>
      <c r="C341" s="39"/>
      <c r="D341" s="39"/>
      <c r="E341" s="39"/>
      <c r="F341" s="39"/>
      <c r="G341" s="39"/>
      <c r="H341" s="39"/>
      <c r="I341" s="39"/>
      <c r="J341" s="39"/>
      <c r="K341" s="39"/>
      <c r="L341" s="39"/>
      <c r="M341" s="39"/>
    </row>
    <row r="342" spans="1:13" s="1" customFormat="1" ht="20.25" customHeight="1">
      <c r="A342" s="39" t="s">
        <v>960</v>
      </c>
      <c r="B342" s="39"/>
      <c r="C342" s="39"/>
      <c r="D342" s="39"/>
      <c r="E342" s="39"/>
      <c r="F342" s="39"/>
      <c r="G342" s="39"/>
      <c r="H342" s="39"/>
      <c r="I342" s="39"/>
      <c r="J342" s="39"/>
      <c r="K342" s="39"/>
      <c r="L342" s="39"/>
      <c r="M342" s="39"/>
    </row>
    <row r="343" spans="1:13" s="1" customFormat="1"/>
    <row r="344" spans="1:13" s="1" customFormat="1">
      <c r="A344" s="40" t="s">
        <v>961</v>
      </c>
      <c r="B344" s="40"/>
      <c r="C344" s="40"/>
      <c r="D344" s="40"/>
      <c r="E344" s="40"/>
      <c r="F344" s="40"/>
      <c r="G344" s="40"/>
      <c r="H344" s="40"/>
    </row>
    <row r="345" spans="1:13" s="1" customFormat="1">
      <c r="A345" s="28"/>
      <c r="B345" s="28"/>
      <c r="C345" s="28"/>
      <c r="D345" s="28"/>
      <c r="E345" s="28"/>
      <c r="F345" s="28"/>
      <c r="G345" s="28"/>
      <c r="H345" s="28"/>
    </row>
    <row r="346" spans="1:13" s="1" customFormat="1">
      <c r="A346" s="41" t="s">
        <v>962</v>
      </c>
      <c r="B346" s="41"/>
      <c r="C346" s="41"/>
      <c r="D346" s="41"/>
      <c r="E346" s="41"/>
      <c r="F346" s="41" t="s">
        <v>963</v>
      </c>
      <c r="G346" s="41"/>
      <c r="H346" s="41"/>
      <c r="I346" s="41"/>
      <c r="J346" s="41"/>
    </row>
    <row r="347" spans="1:13" s="1" customFormat="1" ht="15.75">
      <c r="A347" s="37" t="s">
        <v>964</v>
      </c>
      <c r="B347" s="37"/>
      <c r="C347" s="37"/>
      <c r="D347" s="37"/>
      <c r="E347" s="37"/>
      <c r="F347" s="37" t="s">
        <v>965</v>
      </c>
      <c r="G347" s="37"/>
      <c r="H347" s="37"/>
      <c r="I347" s="37"/>
      <c r="J347" s="37"/>
    </row>
    <row r="348" spans="1:13" s="1" customFormat="1">
      <c r="A348" s="38" t="s">
        <v>966</v>
      </c>
      <c r="B348" s="38"/>
      <c r="C348" s="38"/>
      <c r="D348" s="38"/>
      <c r="E348" s="38"/>
      <c r="F348" s="38" t="s">
        <v>967</v>
      </c>
      <c r="G348" s="38"/>
      <c r="H348" s="38"/>
      <c r="I348" s="38"/>
      <c r="J348" s="38"/>
    </row>
    <row r="349" spans="1:13" s="1" customFormat="1">
      <c r="A349" s="32" t="s">
        <v>968</v>
      </c>
      <c r="B349" s="32"/>
      <c r="C349" s="32"/>
      <c r="D349" s="32"/>
      <c r="E349" s="32"/>
      <c r="F349" s="32" t="s">
        <v>968</v>
      </c>
      <c r="G349" s="32"/>
      <c r="H349" s="32"/>
      <c r="I349" s="32"/>
      <c r="J349" s="32"/>
    </row>
    <row r="350" spans="1:13" s="1" customFormat="1"/>
    <row r="351" spans="1:13" s="1" customFormat="1"/>
    <row r="352" spans="1:13" s="1" customFormat="1">
      <c r="F352" s="32"/>
      <c r="G352" s="32"/>
      <c r="H352" s="32"/>
      <c r="I352" s="32"/>
      <c r="J352" s="32"/>
    </row>
    <row r="353" spans="6:10" s="1" customFormat="1">
      <c r="F353" s="33"/>
      <c r="G353" s="33"/>
      <c r="H353" s="33"/>
      <c r="I353" s="33"/>
      <c r="J353" s="33"/>
    </row>
    <row r="354" spans="6:10" s="1" customFormat="1">
      <c r="F354" s="33"/>
      <c r="G354" s="33"/>
      <c r="H354" s="33"/>
      <c r="I354" s="33"/>
      <c r="J354" s="33"/>
    </row>
    <row r="355" spans="6:10" s="1" customFormat="1">
      <c r="F355" s="33"/>
      <c r="G355" s="33"/>
      <c r="H355" s="33"/>
      <c r="I355" s="33"/>
      <c r="J355" s="33"/>
    </row>
  </sheetData>
  <mergeCells count="49">
    <mergeCell ref="A1:M1"/>
    <mergeCell ref="A2:M2"/>
    <mergeCell ref="B4:M4"/>
    <mergeCell ref="A5:D5"/>
    <mergeCell ref="E5:M5"/>
    <mergeCell ref="A6:D6"/>
    <mergeCell ref="E6:M6"/>
    <mergeCell ref="B7:D7"/>
    <mergeCell ref="F7:M7"/>
    <mergeCell ref="A8:M8"/>
    <mergeCell ref="A9:C9"/>
    <mergeCell ref="E9:J9"/>
    <mergeCell ref="K9:M9"/>
    <mergeCell ref="H11:J11"/>
    <mergeCell ref="K11:M11"/>
    <mergeCell ref="I333:K333"/>
    <mergeCell ref="L333:M333"/>
    <mergeCell ref="I334:J334"/>
    <mergeCell ref="L334:M334"/>
    <mergeCell ref="A335:C335"/>
    <mergeCell ref="I335:K335"/>
    <mergeCell ref="L335:M335"/>
    <mergeCell ref="A336:C336"/>
    <mergeCell ref="A337:M337"/>
    <mergeCell ref="A338:M338"/>
    <mergeCell ref="A339:M339"/>
    <mergeCell ref="A340:M340"/>
    <mergeCell ref="F349:J349"/>
    <mergeCell ref="A341:M341"/>
    <mergeCell ref="A342:M342"/>
    <mergeCell ref="A344:H344"/>
    <mergeCell ref="A346:E346"/>
    <mergeCell ref="F346:J346"/>
    <mergeCell ref="F352:J352"/>
    <mergeCell ref="F353:J353"/>
    <mergeCell ref="F354:J354"/>
    <mergeCell ref="F355:J355"/>
    <mergeCell ref="A11:A12"/>
    <mergeCell ref="B11:B12"/>
    <mergeCell ref="C11:C12"/>
    <mergeCell ref="D11:D12"/>
    <mergeCell ref="E11:E12"/>
    <mergeCell ref="F11:F12"/>
    <mergeCell ref="G11:G12"/>
    <mergeCell ref="A347:E347"/>
    <mergeCell ref="F347:J347"/>
    <mergeCell ref="A348:E348"/>
    <mergeCell ref="F348:J348"/>
    <mergeCell ref="A349:E349"/>
  </mergeCells>
  <pageMargins left="0.5" right="0.5" top="1" bottom="1" header="0.5" footer="0.5"/>
  <pageSetup paperSize="9" scale="71" fitToHeight="0" orientation="landscape" r:id="rId1"/>
  <headerFooter>
    <oddHeader>&amp;L &amp;C</oddHeader>
    <oddFooter>&amp;L &amp;C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Orçamento Sintético</vt:lpstr>
      <vt:lpstr>'Orçamento Sintético'!Area_de_impressao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rmelo</cp:lastModifiedBy>
  <cp:revision>0</cp:revision>
  <dcterms:created xsi:type="dcterms:W3CDTF">2022-05-26T12:16:00Z</dcterms:created>
  <dcterms:modified xsi:type="dcterms:W3CDTF">2023-06-15T19:17:04Z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4C64FDF507C9483290374FA6EAAEDFC8</vt:lpwstr>
  </property>
  <property fmtid="{D5CDD505-2E9C-101B-9397-08002B2CF9AE}" pid="3" name="KSOProductBuildVer">
    <vt:lpwstr>1046-11.2.0.10463</vt:lpwstr>
  </property>
</Properties>
</file>