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28800" windowHeight="11925" activeTab="1"/>
  </bookViews>
  <sheets>
    <sheet name="RESUMO" sheetId="1" r:id="rId1"/>
    <sheet name="ORÇAMENTO" sheetId="2" r:id="rId2"/>
  </sheets>
  <definedNames>
    <definedName name="\c">#REF!</definedName>
    <definedName name="\x">#REF!</definedName>
    <definedName name="\z">#REF!</definedName>
    <definedName name="___STC04">#REF!</definedName>
    <definedName name="__STC04">#REF!</definedName>
    <definedName name="__xlnm.Print_Area_1">#REF!</definedName>
    <definedName name="__xlnm.Print_Area_2">#REF!</definedName>
    <definedName name="__xlnm.Print_Area_3">#REF!</definedName>
    <definedName name="__xlnm.Print_Area_4">#REF!</definedName>
    <definedName name="__xlnm.Print_Area_5">#REF!</definedName>
    <definedName name="__xlnm.Print_Titles_1">#REF!</definedName>
    <definedName name="__xlnm.Print_Titles_3">#REF!</definedName>
    <definedName name="_1Excel_BuiltIn_Print_Area_3_1">#REF!</definedName>
    <definedName name="_xlnm._FilterDatabase" localSheetId="1" hidden="1">ORÇAMENTO!$A$9:$BT$393</definedName>
    <definedName name="_xlnm._FilterDatabase" localSheetId="0" hidden="1">RESUMO!$C$7:$XFD$17</definedName>
    <definedName name="_Order1" hidden="1">255</definedName>
    <definedName name="_Order2" hidden="1">255</definedName>
    <definedName name="_Parse_On" hidden="1">#REF!</definedName>
    <definedName name="_Parse_Out" hidden="1">#REF!</definedName>
    <definedName name="_STC04">#REF!</definedName>
    <definedName name="a">#REF!</definedName>
    <definedName name="aaa">#REF!</definedName>
    <definedName name="AC">#REF!</definedName>
    <definedName name="AçoCurva11">#REF!</definedName>
    <definedName name="AçoCurva22">#REF!</definedName>
    <definedName name="AçoCurva45">#REF!</definedName>
    <definedName name="AçoCurva90">#REF!</definedName>
    <definedName name="AçoTeCap">#REF!</definedName>
    <definedName name="adf">#REF!</definedName>
    <definedName name="ADS">#REF!</definedName>
    <definedName name="afda">#REF!</definedName>
    <definedName name="Agosto2016">#REF!</definedName>
    <definedName name="amauri">#REF!</definedName>
    <definedName name="AmeacaDesVE">#REF!</definedName>
    <definedName name="AmeaPosVE">#REF!</definedName>
    <definedName name="AmeaPreVE">#REF!</definedName>
    <definedName name="_xlnm.Print_Area" localSheetId="1">ORÇAMENTO!$K$1:$AV$394</definedName>
    <definedName name="_xlnm.Print_Area" localSheetId="0">RESUMO!$B$1:$J$36</definedName>
    <definedName name="_xlnm.Print_Area">#REF!</definedName>
    <definedName name="ÁreaRetiradaCalçada">#REF!</definedName>
    <definedName name="ÁreaRetiradaParalelo">#REF!</definedName>
    <definedName name="ASDDFASD">#REF!</definedName>
    <definedName name="Aut_original">#REF!</definedName>
    <definedName name="Aut_original2">#REF!</definedName>
    <definedName name="Aut_resumo">#REF!</definedName>
    <definedName name="AUXILIARES">#REF!</definedName>
    <definedName name="b">#REF!</definedName>
    <definedName name="_xlnm.Database">#REF!</definedName>
    <definedName name="BANCO_MO">#REF!</definedName>
    <definedName name="BASCARROCERIA">#REF!</definedName>
    <definedName name="BASE">#REF!</definedName>
    <definedName name="BotaForaPavimentos">#REF!</definedName>
    <definedName name="BotaForaRochaCategoria3">#REF!</definedName>
    <definedName name="BotaForaSoloCategorias1e2">#REF!</definedName>
    <definedName name="BRWT">#REF!</definedName>
    <definedName name="BUEIROSMETALICOS">#REF!</definedName>
    <definedName name="Ç">#REF!</definedName>
    <definedName name="Caixa">OFFSET(#REF!,0,0,COUNT(#REF!)+2,4)</definedName>
    <definedName name="CANALETA">#REF!</definedName>
    <definedName name="CargaDescargaCategoria3">#REF!</definedName>
    <definedName name="CargaDescargaCategorias1e2">#REF!</definedName>
    <definedName name="CargaDescargaPavimentos">#REF!</definedName>
    <definedName name="CARGOS">#REF!</definedName>
    <definedName name="CB">#REF!</definedName>
    <definedName name="CBUQ_C">#REF!</definedName>
    <definedName name="cc">#REF!</definedName>
    <definedName name="ÇÇ">#REF!</definedName>
    <definedName name="CCC">#REF!</definedName>
    <definedName name="CM02PkgDetail">#REF!</definedName>
    <definedName name="COMBUSTIVEL">#REF!</definedName>
    <definedName name="CONC">#REF!</definedName>
    <definedName name="CONC.">#REF!</definedName>
    <definedName name="ConcretoCurva11">#REF!</definedName>
    <definedName name="ConcretoCurva22">#REF!</definedName>
    <definedName name="ConcretoCurva45">#REF!</definedName>
    <definedName name="ConcretoCurva90">#REF!</definedName>
    <definedName name="ConcretoTeCap">#REF!</definedName>
    <definedName name="CONS.ASF.">#REF!</definedName>
    <definedName name="CONSERVAÇÃO">#REF!</definedName>
    <definedName name="CS">#REF!</definedName>
    <definedName name="CSDESONERADO">#REF!</definedName>
    <definedName name="CSNAODESONERADO">#REF!</definedName>
    <definedName name="CURRENCY">#REF!</definedName>
    <definedName name="custo">#REF!</definedName>
    <definedName name="D">#REF!</definedName>
    <definedName name="DADOS">#REF!</definedName>
    <definedName name="dados_completos">#REF!</definedName>
    <definedName name="data">#REF!</definedName>
    <definedName name="DDDDDDDDDD">#REF!</definedName>
    <definedName name="deCurva11">#REF!</definedName>
    <definedName name="deCurva22">#REF!</definedName>
    <definedName name="deCurva45">#REF!</definedName>
    <definedName name="deCurva90">#REF!</definedName>
    <definedName name="deDescarga">#REF!</definedName>
    <definedName name="deDNRedeRegistro">#REF!</definedName>
    <definedName name="deHidrante">#REF!</definedName>
    <definedName name="deMaterialTubulação">#REF!</definedName>
    <definedName name="der">#REF!</definedName>
    <definedName name="deRegistro">#REF!</definedName>
    <definedName name="DESC_MAT">#REF!</definedName>
    <definedName name="DESC_SERV">#REF!</definedName>
    <definedName name="DESONERACAO" hidden="1">IF(OR(Import.Desoneracao="DESONERADO",Import.Desoneracao="SIM"),"SIM","NÃO")</definedName>
    <definedName name="desonerado">#REF!</definedName>
    <definedName name="DESVIO">#REF!</definedName>
    <definedName name="deTeCap">#REF!</definedName>
    <definedName name="deVentosa">#REF!</definedName>
    <definedName name="deVRP">#REF!</definedName>
    <definedName name="dffgd">#REF!</definedName>
    <definedName name="dfr">#REF!</definedName>
    <definedName name="Dim_PavCod">#REF!</definedName>
    <definedName name="Dim_PavNome">#REF!</definedName>
    <definedName name="DistânciaBotaForaCategoria3">#REF!</definedName>
    <definedName name="DistânciaBotaForaCategorias1e2">#REF!</definedName>
    <definedName name="DistânciaBotaForaPavimentos">#REF!</definedName>
    <definedName name="DistânciaTubulação">#REF!</definedName>
    <definedName name="DRENAGEM">#REF!</definedName>
    <definedName name="DRTGHJKLÇ">#REF!</definedName>
    <definedName name="ds">#REF!</definedName>
    <definedName name="DSS">#REF!</definedName>
    <definedName name="DVFQEW">#REF!</definedName>
    <definedName name="DWW">#REF!</definedName>
    <definedName name="e">#REF!</definedName>
    <definedName name="edital">#REF!</definedName>
    <definedName name="EEE" hidden="1">#REF!</definedName>
    <definedName name="EHAES">#REF!</definedName>
    <definedName name="ENLEIV">#REF!</definedName>
    <definedName name="EnvoltóriaAreia">#REF!</definedName>
    <definedName name="equip">#REF!</definedName>
    <definedName name="EQUIPAMENTOS">#REF!</definedName>
    <definedName name="EstacaFinal">#REF!</definedName>
    <definedName name="EstacaInicial">#REF!</definedName>
    <definedName name="EtapaAtual">#REF!</definedName>
    <definedName name="ETESTE">#REF!</definedName>
    <definedName name="ETHG4ETW">#REF!</definedName>
    <definedName name="Excel_BuiltIn__FilterDatabase_2">#REF!</definedName>
    <definedName name="Excel_BuiltIn__FilterDatabase_3">#REF!</definedName>
    <definedName name="Excel_BuiltIn_Print_Area_1_1">#REF!</definedName>
    <definedName name="Excel_BuiltIn_Print_Titles_1">#REF!</definedName>
    <definedName name="Excel_BuiltIn_Print_Titles_1_1">#REF!</definedName>
    <definedName name="extensao">#REF!</definedName>
    <definedName name="f">#REF!</definedName>
    <definedName name="FD">#REF!</definedName>
    <definedName name="FELIPETUNEL">#REF!</definedName>
    <definedName name="fevereiro">#REF!</definedName>
    <definedName name="FFECAHAMENTO">#REF!</definedName>
    <definedName name="FFF">#REF!</definedName>
    <definedName name="fggag">#REF!</definedName>
    <definedName name="firma1">#REF!</definedName>
    <definedName name="firma2">#REF!</definedName>
    <definedName name="fluxo">#REF!</definedName>
    <definedName name="FormaCurva11">#REF!</definedName>
    <definedName name="FormaCurva22">#REF!</definedName>
    <definedName name="FormaCurva45">#REF!</definedName>
    <definedName name="FormaCurva90">#REF!</definedName>
    <definedName name="FormaTêCap">#REF!</definedName>
    <definedName name="FORNEC_CAP20">#REF!</definedName>
    <definedName name="FORNEC_CM30">#REF!</definedName>
    <definedName name="FVCRWEGVRE">#REF!</definedName>
    <definedName name="fvv">#REF!</definedName>
    <definedName name="GE">#REF!</definedName>
    <definedName name="GHR">#REF!</definedName>
    <definedName name="graf">#REF!</definedName>
    <definedName name="GVEFGVER">#REF!</definedName>
    <definedName name="HORAMÁQUINA">#REF!</definedName>
    <definedName name="IDESONERADO">#REF!</definedName>
    <definedName name="Import.Desoneracao" hidden="1">OFFSET(#REF!,0,-1)</definedName>
    <definedName name="IMPRIMAÇÃO">#REF!</definedName>
    <definedName name="INAODESONERADO">#REF!</definedName>
    <definedName name="Item">#REF!:#REF!</definedName>
    <definedName name="item1">#REF!</definedName>
    <definedName name="Jazidas">#REF!</definedName>
    <definedName name="jhb">#REF!</definedName>
    <definedName name="JOUT">#REF!</definedName>
    <definedName name="juh">#REF!</definedName>
    <definedName name="KM">#REF!</definedName>
    <definedName name="LARANJEIRAS">#REF!</definedName>
    <definedName name="LastroBrita">#REF!</definedName>
    <definedName name="LastroBritaCurva11">#REF!</definedName>
    <definedName name="LastroBritaCurva22">#REF!</definedName>
    <definedName name="LastroBritaCurva45">#REF!</definedName>
    <definedName name="LastroBritaCurva90">#REF!</definedName>
    <definedName name="LastroBritaTeCap">#REF!</definedName>
    <definedName name="LastroConcretoCurva11">#REF!</definedName>
    <definedName name="LastroConcretoCurva22">#REF!</definedName>
    <definedName name="LastroConcretoCurva45">#REF!</definedName>
    <definedName name="LastroConcretoCurva90">#REF!</definedName>
    <definedName name="LastroConcretoTeCap">#REF!</definedName>
    <definedName name="LastroSoloCimentoCurva11">#REF!</definedName>
    <definedName name="LastroSoloCimentoCurva22">#REF!</definedName>
    <definedName name="LastroSoloCimentoCurva45">#REF!</definedName>
    <definedName name="LastroSoloCimentoCurva90">#REF!</definedName>
    <definedName name="LastroSoloCimentoTeCap">#REF!</definedName>
    <definedName name="LEIS_H">#REF!</definedName>
    <definedName name="LEIS_M">#REF!</definedName>
    <definedName name="lista">#REF!</definedName>
    <definedName name="lista1">#REF!</definedName>
    <definedName name="lixo">#REF!</definedName>
    <definedName name="lixo1">#REF!</definedName>
    <definedName name="Local">#REF!</definedName>
    <definedName name="LOGOTIPO">"Figura 3"</definedName>
    <definedName name="lote">#REF!</definedName>
    <definedName name="LRANJA">#REF!</definedName>
    <definedName name="m">#REF!</definedName>
    <definedName name="MAQSERV">#REF!</definedName>
    <definedName name="MAQSERV048">#REF!</definedName>
    <definedName name="MATERIAIS">#REF!</definedName>
    <definedName name="MatrizCurva11">#REF!</definedName>
    <definedName name="MatrizCurva22">#REF!</definedName>
    <definedName name="MatrizCurva45">#REF!</definedName>
    <definedName name="MatrizCurva90">#REF!</definedName>
    <definedName name="MatrizDescarga">#REF!</definedName>
    <definedName name="MatrizDescargaArmadura">#REF!</definedName>
    <definedName name="MatrizHidrante">#REF!</definedName>
    <definedName name="MatrizHidranteArmadura">#REF!</definedName>
    <definedName name="MatrizLarguraDeVala">#REF!</definedName>
    <definedName name="MatrizPavimento">#REF!</definedName>
    <definedName name="MatrizProdutividade">#REF!</definedName>
    <definedName name="MatrizRegistro">#REF!</definedName>
    <definedName name="MatrizRegistroArmadura">#REF!</definedName>
    <definedName name="MatrizTeCap">#REF!</definedName>
    <definedName name="MatrizVentosa">#REF!</definedName>
    <definedName name="MatrizVentosaArmadura">#REF!</definedName>
    <definedName name="MatrizVRP">#REF!</definedName>
    <definedName name="MatrizVRPArmadura">#REF!</definedName>
    <definedName name="MED">#REF!</definedName>
    <definedName name="mes">#REF!</definedName>
    <definedName name="n">#REF!</definedName>
    <definedName name="N.">#REF!</definedName>
    <definedName name="naodesonerado">#REF!</definedName>
    <definedName name="NOVO">#REF!</definedName>
    <definedName name="O.A.E.">#REF!</definedName>
    <definedName name="O.COMPLEM.">#REF!</definedName>
    <definedName name="OAC">#REF!</definedName>
    <definedName name="OBRA">#REF!</definedName>
    <definedName name="OBRA1">#REF!</definedName>
    <definedName name="OportDesVE">#REF!</definedName>
    <definedName name="OportPreVE">#REF!</definedName>
    <definedName name="Orca_CalcPav">#REF!</definedName>
    <definedName name="PAG" hidden="1">#REF!</definedName>
    <definedName name="parametros">#REF!</definedName>
    <definedName name="PassaExtenso">#REF!</definedName>
    <definedName name="PAVIMENT.">#REF!</definedName>
    <definedName name="PD">#REF!</definedName>
    <definedName name="PercentagemReaproveitamento">#REF!</definedName>
    <definedName name="PercentagemSolodeJazida">#REF!</definedName>
    <definedName name="PercentualEmpolamentoCategoria3">#REF!</definedName>
    <definedName name="PercentualEmpolamentoCategorias1e2">#REF!</definedName>
    <definedName name="PercentualEmpolamentoPavimentos">#REF!</definedName>
    <definedName name="PercentualEscavaçãoManualCategoria1de0a1.5">#REF!</definedName>
    <definedName name="PercentualEscavaçãoManualCategoria1de1.5a3">#REF!</definedName>
    <definedName name="PercentualEscavaçãoManualCategoria1de3a4.5">#REF!</definedName>
    <definedName name="PercentualEscavaçãoManualCategoria1de4.5a6">#REF!</definedName>
    <definedName name="PercentualEscavaçãoMecânicaCategoria1de0a1.5">#REF!</definedName>
    <definedName name="PercentualEscavaçãoMecânicaCategoria1de1.5a3">#REF!</definedName>
    <definedName name="PercentualEscavaçãoMecânicaCategoria1de3a4.5">#REF!</definedName>
    <definedName name="PercentualEscavaçãoMecânicaCategoria1de4.5a6">#REF!</definedName>
    <definedName name="PercentualEscavaçãoMecânicaCategoria2de0a1.5">#REF!</definedName>
    <definedName name="PercentualEscavaçãoMecânicaCategoria2de1.5a3">#REF!</definedName>
    <definedName name="PercentualEscavaçãoMecânicaCategoria2de3a4.5">#REF!</definedName>
    <definedName name="PercentualEscavaçãoMecânicaCategoria2de4.5a6">#REF!</definedName>
    <definedName name="PercentualEscavaçãoMecânicaCategoria3de0a1.5">#REF!</definedName>
    <definedName name="PercentualEscavaçãoMecânicaCategoria3de1.5a3">#REF!</definedName>
    <definedName name="PercentualEscavaçãoMecânicaCategoria3de3a4.5">#REF!</definedName>
    <definedName name="PercentualEscavaçãoMecânicaCategoria3de4.5a6">#REF!</definedName>
    <definedName name="Plan4">#REF!</definedName>
    <definedName name="Plan5">#REF!</definedName>
    <definedName name="PlanilhaABNT">#REF!</definedName>
    <definedName name="PlanilhaABNTFat">#REF!</definedName>
    <definedName name="PlanilhaEscoramento">#REF!</definedName>
    <definedName name="PlanilhaEscoramento2">#REF!</definedName>
    <definedName name="PlanilhaPavimento">#REF!</definedName>
    <definedName name="PlanoCon">#REF!</definedName>
    <definedName name="PONTEMADEIRA">#REF!</definedName>
    <definedName name="PORTA">#REF!</definedName>
    <definedName name="PrimeiraCamadaFinal">#REF!</definedName>
    <definedName name="Print">#REF!</definedName>
    <definedName name="Print_Area_MI">#REF!</definedName>
    <definedName name="Print_Titles_MI">#REF!</definedName>
    <definedName name="Q">#REF!</definedName>
    <definedName name="qfq">#REF!</definedName>
    <definedName name="Quant_Calc">#REF!</definedName>
    <definedName name="Quant_CalcAdcPV">#REF!</definedName>
    <definedName name="Quant_CalcEsc">#REF!</definedName>
    <definedName name="Quant_CalcProf">#REF!</definedName>
    <definedName name="Quant_CodEsc">#REF!</definedName>
    <definedName name="Quant_DrenoBrita">#REF!</definedName>
    <definedName name="Quant_DrenoBritaPerc">#REF!</definedName>
    <definedName name="Quant_Esc">#REF!</definedName>
    <definedName name="Quant_Escavacao">#REF!</definedName>
    <definedName name="Quant_H">#REF!</definedName>
    <definedName name="Quant_HBrita">#REF!</definedName>
    <definedName name="Quant_LargVala">#REF!</definedName>
    <definedName name="Quant_LimpezaAd">#REF!</definedName>
    <definedName name="Quant_LimpezaPerc">#REF!</definedName>
    <definedName name="Quant_pavcod">#REF!</definedName>
    <definedName name="Quant_PavExt">#REF!</definedName>
    <definedName name="Quant_PavPadrao">#REF!</definedName>
    <definedName name="Quant_Pl1.8">#REF!</definedName>
    <definedName name="Quant_PM">#REF!</definedName>
    <definedName name="Quant_QtdPV">#REF!</definedName>
    <definedName name="Quant_QtdPV2">#REF!</definedName>
    <definedName name="Quant_QtdTQ">#REF!</definedName>
    <definedName name="Quant_VolTubo">#REF!</definedName>
    <definedName name="QuantDescarga190x190">#REF!</definedName>
    <definedName name="QuantDescargaCircular">#REF!</definedName>
    <definedName name="QuantHidrante">#REF!</definedName>
    <definedName name="QuantRegistroMaior">#REF!</definedName>
    <definedName name="QuantRegistroMenor">#REF!</definedName>
    <definedName name="QuantVentosaMaior">#REF!</definedName>
    <definedName name="QuantVentosaMenor">#REF!</definedName>
    <definedName name="QuantVRP">#REF!</definedName>
    <definedName name="RABO">#REF!</definedName>
    <definedName name="RANGEL">#REF!</definedName>
    <definedName name="re">#REF!</definedName>
    <definedName name="Real">#REF!</definedName>
    <definedName name="Real2">#REF!</definedName>
    <definedName name="Reall">#REF!</definedName>
    <definedName name="REFDescriçãoProjeto">#REF!</definedName>
    <definedName name="REFItem">#REF!</definedName>
    <definedName name="REFMatriz">#REF!</definedName>
    <definedName name="REFPreço">#REF!</definedName>
    <definedName name="REFUnidade">#REF!</definedName>
    <definedName name="REG_SUB_LEITO">#REF!</definedName>
    <definedName name="Regente">#REF!</definedName>
    <definedName name="REMOÇÃO_PAV">#REF!</definedName>
    <definedName name="Reporting_Period">#REF!</definedName>
    <definedName name="REV.PRIMÁRIO">#REF!</definedName>
    <definedName name="RIOMACHADO">#REF!</definedName>
    <definedName name="RIOMUQUI">#REF!</definedName>
    <definedName name="RIONOVE">#REF!</definedName>
    <definedName name="RIORIACHUELO">#REF!</definedName>
    <definedName name="RIOSÃOPEDRO">#REF!</definedName>
    <definedName name="RIOSOLEDADE">#REF!</definedName>
    <definedName name="rodovia">#REF!</definedName>
    <definedName name="RR">#REF!</definedName>
    <definedName name="RRG">#REF!</definedName>
    <definedName name="s">#REF!</definedName>
    <definedName name="sdfv">#REF!</definedName>
    <definedName name="SensAP">#REF!</definedName>
    <definedName name="Sensib">#REF!</definedName>
    <definedName name="SensibO">#REF!</definedName>
    <definedName name="SensOP">#REF!</definedName>
    <definedName name="Serviços">#REF!</definedName>
    <definedName name="SFGW">#REF!</definedName>
    <definedName name="SITUAÇÃO">#REF!</definedName>
    <definedName name="SobreLarguraCalçada">#REF!</definedName>
    <definedName name="SobreLarguraParalelo">#REF!</definedName>
    <definedName name="ss">#REF!</definedName>
    <definedName name="SSS">#REF!</definedName>
    <definedName name="sssssss">#REF!</definedName>
    <definedName name="subtrecho">#REF!</definedName>
    <definedName name="SUMMERY">#REF!</definedName>
    <definedName name="t" hidden="1">#REF!</definedName>
    <definedName name="TABEL.OAE.COMPL.">#REF!</definedName>
    <definedName name="TABEL.PREÇOS">#REF!</definedName>
    <definedName name="Tabela">OFFSET(#REF!,0,0,COUNT(#REF!)+2,15)</definedName>
    <definedName name="Tabela_C">OFFSET(#REF!,0,0,COUNT(#REF!)+2,16)</definedName>
    <definedName name="TABELANOVA">#REF!</definedName>
    <definedName name="TABREC">#REF!</definedName>
    <definedName name="TERRAPL.">#REF!</definedName>
    <definedName name="TES" hidden="1">#REF!</definedName>
    <definedName name="tESTE">#REF!</definedName>
    <definedName name="TESTE2">#REF!</definedName>
    <definedName name="TESTE3">#REF!</definedName>
    <definedName name="_xlnm.Print_Titles" localSheetId="1">ORÇAMENTO!$1:$9</definedName>
    <definedName name="_xlnm.Print_Titles">#N/A</definedName>
    <definedName name="tonny">#REF!</definedName>
    <definedName name="TOT_01">#REF!</definedName>
    <definedName name="TOT_02">#REF!</definedName>
    <definedName name="TOT_03">#REF!</definedName>
    <definedName name="TOT_04">#REF!</definedName>
    <definedName name="TOT_05">#REF!</definedName>
    <definedName name="TOT_06">#REF!</definedName>
    <definedName name="TOT_07">#REF!</definedName>
    <definedName name="TOT_1">#REF!</definedName>
    <definedName name="TOTAL">#REF!</definedName>
    <definedName name="TRANSP_LOC_CARROC_PAV">#REF!</definedName>
    <definedName name="TRANSP_LOC_EQUIP">#REF!</definedName>
    <definedName name="TRANSP_LOC_PAV">#REF!</definedName>
    <definedName name="TransporteCategoria3">#REF!</definedName>
    <definedName name="TransporteCategorias1e2">#REF!</definedName>
    <definedName name="TransportePavimentos">#REF!</definedName>
    <definedName name="TRANSPORTES">#REF!</definedName>
    <definedName name="trecho">#REF!</definedName>
    <definedName name="TUNELIP2">#REF!</definedName>
    <definedName name="u">#REF!</definedName>
    <definedName name="uio">#REF!</definedName>
    <definedName name="V43G">#REF!</definedName>
    <definedName name="Valor_Material">#REF!</definedName>
    <definedName name="ValorCotaJusEnt">#REF!</definedName>
    <definedName name="ValorCotaJusSai">#REF!</definedName>
    <definedName name="ValorCotaJusTer">#REF!</definedName>
    <definedName name="ValorCotaMonEnt">#REF!</definedName>
    <definedName name="ValorCotaMonTer">#REF!</definedName>
    <definedName name="ValorCTRCota">#REF!</definedName>
    <definedName name="ValorCTRObs">#REF!</definedName>
    <definedName name="ValorD">#REF!</definedName>
    <definedName name="ValorExtensao">#REF!</definedName>
    <definedName name="ValorOBS">#REF!</definedName>
    <definedName name="ValorTGTQ">#REF!</definedName>
    <definedName name="ValorTipoMon">#REF!</definedName>
    <definedName name="VERG">#REF!</definedName>
    <definedName name="VERQG">#REF!</definedName>
    <definedName name="VERQGVE">#REF!</definedName>
    <definedName name="VGF">#REF!</definedName>
    <definedName name="VolumeBaseAsfalto">#REF!</definedName>
    <definedName name="VolumeBaseCalçada">#REF!</definedName>
    <definedName name="VolumeBaseParalelo">#REF!</definedName>
    <definedName name="VolumeBasePavimento">#REF!</definedName>
    <definedName name="VolumeBaseSextavado">#REF!</definedName>
    <definedName name="VolumeEscavaçãoCategoria3">#REF!</definedName>
    <definedName name="VolumeEscavaçãode1.5a3">#REF!</definedName>
    <definedName name="VolumeEscavaçãode3a4.5">#REF!</definedName>
    <definedName name="VolumeEscavaçãode4.5a6">#REF!</definedName>
    <definedName name="VolumeEscavaçãoManualCategoria1de0a1.5">#REF!</definedName>
    <definedName name="VolumeEscavaçãoManualCategoria1de1.5a3">#REF!</definedName>
    <definedName name="VolumeEscavaçãoManualCategoria1de3a4.5">#REF!</definedName>
    <definedName name="VolumeEscavaçãoManualCategoria1de4.5a6">#REF!</definedName>
    <definedName name="VolumeEscavaçãoMecânicaCategoria1de0a1.5">#REF!</definedName>
    <definedName name="VolumeEscavaçãoMecânicaCategoria1de1.5a3">#REF!</definedName>
    <definedName name="VolumeEscavaçãoMecânicaCategoria1de3a4.5">#REF!</definedName>
    <definedName name="VolumeEscavaçãoMecânicaCategoria1de4.5a6">#REF!</definedName>
    <definedName name="VolumeEscavaçãoMecânicaCategoria2de0a1.5">#REF!</definedName>
    <definedName name="VolumeEscavaçãoMecânicaCategoria2de1.5a3">#REF!</definedName>
    <definedName name="VolumeEscavaçãoMecânicaCategoria2de3a4.5">#REF!</definedName>
    <definedName name="VolumeEscavaçãoMecânicaCategoria2de4.5a6">#REF!</definedName>
    <definedName name="VolumeEscavaçãoMecânicaCategoria3de0a1.5">#REF!</definedName>
    <definedName name="VolumeEscavaçãoMecânicaCategoria3de1.5a3">#REF!</definedName>
    <definedName name="VolumeEscavaçãoMecânicaCategoria3de3a4.5">#REF!</definedName>
    <definedName name="VolumeEscavaçãoMecânicaCategoria3de4.5a6">#REF!</definedName>
    <definedName name="VolumeReaterro">#REF!</definedName>
    <definedName name="VolumeSoloJazida">#REF!</definedName>
    <definedName name="VolumeSubBaseAsfalto">#REF!</definedName>
    <definedName name="VolumeSubBaseCalçada">#REF!</definedName>
    <definedName name="VolumeSubBaseParalelo">#REF!</definedName>
    <definedName name="VolumeSubBasePavimento">#REF!</definedName>
    <definedName name="VolumeSubBaseSextavado">#REF!</definedName>
    <definedName name="VolumeTotalEscavação">#REF!</definedName>
    <definedName name="VolumeTubulação">#REF!</definedName>
    <definedName name="w">#REF!</definedName>
    <definedName name="waefgw">#REF!</definedName>
    <definedName name="WGQWVR">#REF!</definedName>
    <definedName name="wrgwsw">#REF!</definedName>
    <definedName name="ww3123513425UYHSDFVCa">#REF!</definedName>
    <definedName name="x">#REF!</definedName>
    <definedName name="y" hidden="1">#REF!</definedName>
    <definedName name="z">#REF!</definedName>
    <definedName name="ZONASUL">#REF!</definedName>
  </definedNames>
  <calcPr calcId="124519"/>
  <fileRecoveryPr repairLoad="1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U394" i="2"/>
  <c r="AV393"/>
  <c r="AU393"/>
  <c r="AR393"/>
  <c r="W392"/>
  <c r="K392"/>
  <c r="L392" s="1"/>
  <c r="M392" s="1"/>
  <c r="N392" s="1"/>
  <c r="O392" s="1"/>
  <c r="P392" s="1"/>
  <c r="AG392" s="1"/>
  <c r="J392"/>
  <c r="AC392" s="1"/>
  <c r="W391"/>
  <c r="K391"/>
  <c r="L391" s="1"/>
  <c r="M391" s="1"/>
  <c r="N391" s="1"/>
  <c r="O391" s="1"/>
  <c r="P391" s="1"/>
  <c r="AG391" s="1"/>
  <c r="J391"/>
  <c r="AA391" s="1"/>
  <c r="AR390"/>
  <c r="AA390"/>
  <c r="P390"/>
  <c r="AG390" s="1"/>
  <c r="L390"/>
  <c r="M390" s="1"/>
  <c r="N390" s="1"/>
  <c r="O390" s="1"/>
  <c r="K390"/>
  <c r="J390"/>
  <c r="T390" s="1"/>
  <c r="Y389"/>
  <c r="T389"/>
  <c r="K389"/>
  <c r="L389" s="1"/>
  <c r="M389" s="1"/>
  <c r="N389" s="1"/>
  <c r="O389" s="1"/>
  <c r="P389" s="1"/>
  <c r="AG389" s="1"/>
  <c r="J389"/>
  <c r="S389" s="1"/>
  <c r="T388"/>
  <c r="K388"/>
  <c r="L388" s="1"/>
  <c r="M388" s="1"/>
  <c r="N388" s="1"/>
  <c r="O388" s="1"/>
  <c r="P388" s="1"/>
  <c r="AG388" s="1"/>
  <c r="J388"/>
  <c r="S388" s="1"/>
  <c r="AC387"/>
  <c r="AA387"/>
  <c r="Z387"/>
  <c r="Y387"/>
  <c r="V387"/>
  <c r="S387"/>
  <c r="R387"/>
  <c r="K387"/>
  <c r="L387" s="1"/>
  <c r="M387" s="1"/>
  <c r="N387" s="1"/>
  <c r="O387" s="1"/>
  <c r="P387" s="1"/>
  <c r="AG387" s="1"/>
  <c r="J387"/>
  <c r="W387" s="1"/>
  <c r="AV386"/>
  <c r="AU386"/>
  <c r="AO386"/>
  <c r="X386"/>
  <c r="K386"/>
  <c r="L386" s="1"/>
  <c r="M386" s="1"/>
  <c r="N386" s="1"/>
  <c r="O386" s="1"/>
  <c r="P386" s="1"/>
  <c r="AG386" s="1"/>
  <c r="J386"/>
  <c r="S386" s="1"/>
  <c r="AD385"/>
  <c r="AA385"/>
  <c r="Y385"/>
  <c r="S385"/>
  <c r="R385"/>
  <c r="O385"/>
  <c r="P385" s="1"/>
  <c r="AG385" s="1"/>
  <c r="N385"/>
  <c r="K385"/>
  <c r="L385" s="1"/>
  <c r="M385" s="1"/>
  <c r="J385"/>
  <c r="Z385" s="1"/>
  <c r="AD384"/>
  <c r="AA384"/>
  <c r="Z384"/>
  <c r="Y384"/>
  <c r="W384"/>
  <c r="R384"/>
  <c r="K384"/>
  <c r="L384" s="1"/>
  <c r="M384" s="1"/>
  <c r="N384" s="1"/>
  <c r="O384" s="1"/>
  <c r="P384" s="1"/>
  <c r="AG384" s="1"/>
  <c r="J384"/>
  <c r="S384" s="1"/>
  <c r="AG383"/>
  <c r="Y383"/>
  <c r="W383"/>
  <c r="S383"/>
  <c r="N383"/>
  <c r="O383" s="1"/>
  <c r="P383" s="1"/>
  <c r="K383"/>
  <c r="L383" s="1"/>
  <c r="M383" s="1"/>
  <c r="J383"/>
  <c r="AA382"/>
  <c r="N382"/>
  <c r="O382" s="1"/>
  <c r="P382" s="1"/>
  <c r="AG382" s="1"/>
  <c r="K382"/>
  <c r="L382" s="1"/>
  <c r="M382" s="1"/>
  <c r="J382"/>
  <c r="S382" s="1"/>
  <c r="AD381"/>
  <c r="Y381"/>
  <c r="R381"/>
  <c r="O381"/>
  <c r="P381" s="1"/>
  <c r="AG381" s="1"/>
  <c r="N381"/>
  <c r="K381"/>
  <c r="L381" s="1"/>
  <c r="M381" s="1"/>
  <c r="J381"/>
  <c r="S381" s="1"/>
  <c r="AD380"/>
  <c r="AA380"/>
  <c r="Z380"/>
  <c r="Y380"/>
  <c r="W380"/>
  <c r="R380"/>
  <c r="K380"/>
  <c r="L380" s="1"/>
  <c r="M380" s="1"/>
  <c r="N380" s="1"/>
  <c r="O380" s="1"/>
  <c r="P380" s="1"/>
  <c r="AG380" s="1"/>
  <c r="J380"/>
  <c r="S380" s="1"/>
  <c r="Z379"/>
  <c r="Y379"/>
  <c r="W379"/>
  <c r="S379"/>
  <c r="O379"/>
  <c r="P379" s="1"/>
  <c r="AG379" s="1"/>
  <c r="N379"/>
  <c r="K379"/>
  <c r="L379" s="1"/>
  <c r="M379" s="1"/>
  <c r="J379"/>
  <c r="AA378"/>
  <c r="Z378"/>
  <c r="W378"/>
  <c r="V378"/>
  <c r="K378"/>
  <c r="L378" s="1"/>
  <c r="M378" s="1"/>
  <c r="N378" s="1"/>
  <c r="O378" s="1"/>
  <c r="P378" s="1"/>
  <c r="AG378" s="1"/>
  <c r="J378"/>
  <c r="AU377"/>
  <c r="AB377"/>
  <c r="AA377"/>
  <c r="Y377"/>
  <c r="X377"/>
  <c r="U377"/>
  <c r="T377"/>
  <c r="S377"/>
  <c r="L377"/>
  <c r="M377" s="1"/>
  <c r="N377" s="1"/>
  <c r="O377" s="1"/>
  <c r="P377" s="1"/>
  <c r="AG377" s="1"/>
  <c r="K377"/>
  <c r="J377"/>
  <c r="Z377" s="1"/>
  <c r="AB376"/>
  <c r="AA376"/>
  <c r="Y376"/>
  <c r="U376"/>
  <c r="T376"/>
  <c r="S376"/>
  <c r="K376"/>
  <c r="L376" s="1"/>
  <c r="M376" s="1"/>
  <c r="N376" s="1"/>
  <c r="O376" s="1"/>
  <c r="P376" s="1"/>
  <c r="AG376" s="1"/>
  <c r="J376"/>
  <c r="Z376" s="1"/>
  <c r="Y375"/>
  <c r="M375"/>
  <c r="N375" s="1"/>
  <c r="O375" s="1"/>
  <c r="P375" s="1"/>
  <c r="AG375" s="1"/>
  <c r="L375"/>
  <c r="K375"/>
  <c r="J375"/>
  <c r="R375" s="1"/>
  <c r="M374"/>
  <c r="N374" s="1"/>
  <c r="O374" s="1"/>
  <c r="P374" s="1"/>
  <c r="AG374" s="1"/>
  <c r="K374"/>
  <c r="L374" s="1"/>
  <c r="J374"/>
  <c r="M373"/>
  <c r="N373" s="1"/>
  <c r="O373" s="1"/>
  <c r="P373" s="1"/>
  <c r="AG373" s="1"/>
  <c r="K373"/>
  <c r="L373" s="1"/>
  <c r="J373"/>
  <c r="AA373" s="1"/>
  <c r="AA372"/>
  <c r="Y372"/>
  <c r="U372"/>
  <c r="R372"/>
  <c r="K372"/>
  <c r="L372" s="1"/>
  <c r="M372" s="1"/>
  <c r="N372" s="1"/>
  <c r="O372" s="1"/>
  <c r="P372" s="1"/>
  <c r="AG372" s="1"/>
  <c r="J372"/>
  <c r="Z372" s="1"/>
  <c r="M371"/>
  <c r="N371" s="1"/>
  <c r="O371" s="1"/>
  <c r="P371" s="1"/>
  <c r="AG371" s="1"/>
  <c r="K371"/>
  <c r="L371" s="1"/>
  <c r="J371"/>
  <c r="AA370"/>
  <c r="Z370"/>
  <c r="Y370"/>
  <c r="U370"/>
  <c r="R370"/>
  <c r="K370"/>
  <c r="L370" s="1"/>
  <c r="M370" s="1"/>
  <c r="N370" s="1"/>
  <c r="O370" s="1"/>
  <c r="P370" s="1"/>
  <c r="AG370" s="1"/>
  <c r="J370"/>
  <c r="Z369"/>
  <c r="K369"/>
  <c r="L369" s="1"/>
  <c r="M369" s="1"/>
  <c r="N369" s="1"/>
  <c r="O369" s="1"/>
  <c r="P369" s="1"/>
  <c r="AG369" s="1"/>
  <c r="AR369" s="1"/>
  <c r="J369"/>
  <c r="AA369" s="1"/>
  <c r="U368"/>
  <c r="L368"/>
  <c r="M368" s="1"/>
  <c r="N368" s="1"/>
  <c r="O368" s="1"/>
  <c r="P368" s="1"/>
  <c r="AG368" s="1"/>
  <c r="K368"/>
  <c r="J368"/>
  <c r="Z368" s="1"/>
  <c r="AV367"/>
  <c r="AU367"/>
  <c r="AO367"/>
  <c r="AD367"/>
  <c r="AC367"/>
  <c r="AA367"/>
  <c r="Y367"/>
  <c r="X367"/>
  <c r="W367"/>
  <c r="V367"/>
  <c r="T367"/>
  <c r="S367"/>
  <c r="K367"/>
  <c r="L367" s="1"/>
  <c r="M367" s="1"/>
  <c r="N367" s="1"/>
  <c r="O367" s="1"/>
  <c r="P367" s="1"/>
  <c r="AG367" s="1"/>
  <c r="J367"/>
  <c r="Z367" s="1"/>
  <c r="AA366"/>
  <c r="Y366"/>
  <c r="U366"/>
  <c r="S366"/>
  <c r="K366"/>
  <c r="L366" s="1"/>
  <c r="M366" s="1"/>
  <c r="N366" s="1"/>
  <c r="O366" s="1"/>
  <c r="P366" s="1"/>
  <c r="AG366" s="1"/>
  <c r="J366"/>
  <c r="AB366" s="1"/>
  <c r="Z365"/>
  <c r="M365"/>
  <c r="N365" s="1"/>
  <c r="O365" s="1"/>
  <c r="P365" s="1"/>
  <c r="AG365" s="1"/>
  <c r="K365"/>
  <c r="L365" s="1"/>
  <c r="J365"/>
  <c r="U365" s="1"/>
  <c r="M364"/>
  <c r="N364" s="1"/>
  <c r="O364" s="1"/>
  <c r="P364" s="1"/>
  <c r="AG364" s="1"/>
  <c r="K364"/>
  <c r="L364" s="1"/>
  <c r="J364"/>
  <c r="Z364" s="1"/>
  <c r="AA363"/>
  <c r="Z363"/>
  <c r="Y363"/>
  <c r="S363"/>
  <c r="R363"/>
  <c r="P363"/>
  <c r="AG363" s="1"/>
  <c r="N363"/>
  <c r="O363" s="1"/>
  <c r="M363"/>
  <c r="K363"/>
  <c r="L363" s="1"/>
  <c r="J363"/>
  <c r="Y362"/>
  <c r="K362"/>
  <c r="L362" s="1"/>
  <c r="M362" s="1"/>
  <c r="N362" s="1"/>
  <c r="O362" s="1"/>
  <c r="P362" s="1"/>
  <c r="AG362" s="1"/>
  <c r="J362"/>
  <c r="U361"/>
  <c r="R361"/>
  <c r="M361"/>
  <c r="N361" s="1"/>
  <c r="O361" s="1"/>
  <c r="P361" s="1"/>
  <c r="AG361" s="1"/>
  <c r="K361"/>
  <c r="L361" s="1"/>
  <c r="J361"/>
  <c r="AA360"/>
  <c r="Z360"/>
  <c r="Y360"/>
  <c r="S360"/>
  <c r="R360"/>
  <c r="P360"/>
  <c r="AG360" s="1"/>
  <c r="N360"/>
  <c r="O360" s="1"/>
  <c r="M360"/>
  <c r="K360"/>
  <c r="L360" s="1"/>
  <c r="J360"/>
  <c r="Z359"/>
  <c r="Y359"/>
  <c r="S359"/>
  <c r="O359"/>
  <c r="P359" s="1"/>
  <c r="AG359" s="1"/>
  <c r="N359"/>
  <c r="M359"/>
  <c r="K359"/>
  <c r="L359" s="1"/>
  <c r="J359"/>
  <c r="AA358"/>
  <c r="K358"/>
  <c r="L358" s="1"/>
  <c r="M358" s="1"/>
  <c r="N358" s="1"/>
  <c r="O358" s="1"/>
  <c r="P358" s="1"/>
  <c r="AG358" s="1"/>
  <c r="J358"/>
  <c r="Z357"/>
  <c r="Y357"/>
  <c r="S357"/>
  <c r="O357"/>
  <c r="P357" s="1"/>
  <c r="AG357" s="1"/>
  <c r="K357"/>
  <c r="L357" s="1"/>
  <c r="M357" s="1"/>
  <c r="N357" s="1"/>
  <c r="J357"/>
  <c r="AA356"/>
  <c r="Z356"/>
  <c r="Y356"/>
  <c r="S356"/>
  <c r="N356"/>
  <c r="O356" s="1"/>
  <c r="P356" s="1"/>
  <c r="AG356" s="1"/>
  <c r="K356"/>
  <c r="L356" s="1"/>
  <c r="M356" s="1"/>
  <c r="J356"/>
  <c r="AV355"/>
  <c r="AU355"/>
  <c r="AO355"/>
  <c r="AC355"/>
  <c r="AA355"/>
  <c r="Z355"/>
  <c r="X355"/>
  <c r="V355"/>
  <c r="S355"/>
  <c r="L355"/>
  <c r="M355" s="1"/>
  <c r="N355" s="1"/>
  <c r="O355" s="1"/>
  <c r="P355" s="1"/>
  <c r="AG355" s="1"/>
  <c r="K355"/>
  <c r="J355"/>
  <c r="AD354"/>
  <c r="AA354"/>
  <c r="Z354"/>
  <c r="Y354"/>
  <c r="W354"/>
  <c r="V354"/>
  <c r="T354"/>
  <c r="R354"/>
  <c r="P354"/>
  <c r="AG354" s="1"/>
  <c r="O354"/>
  <c r="K354"/>
  <c r="L354" s="1"/>
  <c r="M354" s="1"/>
  <c r="N354" s="1"/>
  <c r="J354"/>
  <c r="AD353"/>
  <c r="AA353"/>
  <c r="T353"/>
  <c r="R353"/>
  <c r="P353"/>
  <c r="AG353" s="1"/>
  <c r="O353"/>
  <c r="K353"/>
  <c r="L353" s="1"/>
  <c r="M353" s="1"/>
  <c r="N353" s="1"/>
  <c r="J353"/>
  <c r="AD352"/>
  <c r="AA352"/>
  <c r="Z352"/>
  <c r="W352"/>
  <c r="V352"/>
  <c r="S352"/>
  <c r="R352"/>
  <c r="L352"/>
  <c r="M352" s="1"/>
  <c r="N352" s="1"/>
  <c r="O352" s="1"/>
  <c r="P352" s="1"/>
  <c r="AG352" s="1"/>
  <c r="K352"/>
  <c r="J352"/>
  <c r="AA351"/>
  <c r="Z351"/>
  <c r="Y351"/>
  <c r="W351"/>
  <c r="R351"/>
  <c r="O351"/>
  <c r="P351" s="1"/>
  <c r="AG351" s="1"/>
  <c r="M351"/>
  <c r="N351" s="1"/>
  <c r="L351"/>
  <c r="K351"/>
  <c r="J351"/>
  <c r="AA350"/>
  <c r="Z350"/>
  <c r="Y350"/>
  <c r="W350"/>
  <c r="R350"/>
  <c r="M350"/>
  <c r="N350" s="1"/>
  <c r="O350" s="1"/>
  <c r="P350" s="1"/>
  <c r="AG350" s="1"/>
  <c r="L350"/>
  <c r="K350"/>
  <c r="J350"/>
  <c r="AC350" s="1"/>
  <c r="Z349"/>
  <c r="Y349"/>
  <c r="V349"/>
  <c r="N349"/>
  <c r="O349" s="1"/>
  <c r="P349" s="1"/>
  <c r="AG349" s="1"/>
  <c r="L349"/>
  <c r="M349" s="1"/>
  <c r="K349"/>
  <c r="J349"/>
  <c r="AC349" s="1"/>
  <c r="AV348"/>
  <c r="AU348"/>
  <c r="AO348"/>
  <c r="X348"/>
  <c r="U348"/>
  <c r="K348"/>
  <c r="L348" s="1"/>
  <c r="M348" s="1"/>
  <c r="N348" s="1"/>
  <c r="O348" s="1"/>
  <c r="P348" s="1"/>
  <c r="AG348" s="1"/>
  <c r="J348"/>
  <c r="AA347"/>
  <c r="U347"/>
  <c r="T347"/>
  <c r="R347"/>
  <c r="K347"/>
  <c r="L347" s="1"/>
  <c r="M347" s="1"/>
  <c r="N347" s="1"/>
  <c r="O347" s="1"/>
  <c r="P347" s="1"/>
  <c r="AG347" s="1"/>
  <c r="J347"/>
  <c r="Z347" s="1"/>
  <c r="Z346"/>
  <c r="Y346"/>
  <c r="U346"/>
  <c r="O346"/>
  <c r="P346" s="1"/>
  <c r="AG346" s="1"/>
  <c r="M346"/>
  <c r="N346" s="1"/>
  <c r="L346"/>
  <c r="K346"/>
  <c r="J346"/>
  <c r="AV345"/>
  <c r="AU345"/>
  <c r="AO345"/>
  <c r="Z345"/>
  <c r="Y345"/>
  <c r="X345"/>
  <c r="W345"/>
  <c r="V345"/>
  <c r="Q345"/>
  <c r="N345"/>
  <c r="O345" s="1"/>
  <c r="P345" s="1"/>
  <c r="AG345" s="1"/>
  <c r="M345"/>
  <c r="K345"/>
  <c r="L345" s="1"/>
  <c r="J345"/>
  <c r="AA345" s="1"/>
  <c r="AA344"/>
  <c r="T344"/>
  <c r="R344"/>
  <c r="K344"/>
  <c r="L344" s="1"/>
  <c r="M344" s="1"/>
  <c r="N344" s="1"/>
  <c r="O344" s="1"/>
  <c r="P344" s="1"/>
  <c r="AG344" s="1"/>
  <c r="J344"/>
  <c r="Z344" s="1"/>
  <c r="Z343"/>
  <c r="Y343"/>
  <c r="U343"/>
  <c r="T343"/>
  <c r="P343"/>
  <c r="AG343" s="1"/>
  <c r="M343"/>
  <c r="N343" s="1"/>
  <c r="O343" s="1"/>
  <c r="L343"/>
  <c r="K343"/>
  <c r="J343"/>
  <c r="AA343" s="1"/>
  <c r="AV342"/>
  <c r="AU342"/>
  <c r="AO342"/>
  <c r="Z342"/>
  <c r="X342"/>
  <c r="O342"/>
  <c r="P342" s="1"/>
  <c r="AG342" s="1"/>
  <c r="N342"/>
  <c r="M342"/>
  <c r="L342"/>
  <c r="K342"/>
  <c r="J342"/>
  <c r="R342" s="1"/>
  <c r="Z341"/>
  <c r="U341"/>
  <c r="K341"/>
  <c r="L341" s="1"/>
  <c r="M341" s="1"/>
  <c r="N341" s="1"/>
  <c r="O341" s="1"/>
  <c r="P341" s="1"/>
  <c r="AG341" s="1"/>
  <c r="AR341" s="1"/>
  <c r="J341"/>
  <c r="AA341" s="1"/>
  <c r="Y340"/>
  <c r="P340"/>
  <c r="AG340" s="1"/>
  <c r="L340"/>
  <c r="M340" s="1"/>
  <c r="N340" s="1"/>
  <c r="O340" s="1"/>
  <c r="K340"/>
  <c r="J340"/>
  <c r="AA340" s="1"/>
  <c r="AV339"/>
  <c r="AU339"/>
  <c r="AO339"/>
  <c r="X339"/>
  <c r="R339"/>
  <c r="Q339"/>
  <c r="K339"/>
  <c r="L339" s="1"/>
  <c r="M339" s="1"/>
  <c r="N339" s="1"/>
  <c r="O339" s="1"/>
  <c r="P339" s="1"/>
  <c r="AG339" s="1"/>
  <c r="J339"/>
  <c r="AA339" s="1"/>
  <c r="AG338"/>
  <c r="O338"/>
  <c r="P338" s="1"/>
  <c r="L338"/>
  <c r="M338" s="1"/>
  <c r="N338" s="1"/>
  <c r="K338"/>
  <c r="J338"/>
  <c r="Y338" s="1"/>
  <c r="AV337"/>
  <c r="AU337"/>
  <c r="AR337"/>
  <c r="AO337"/>
  <c r="AD337"/>
  <c r="AC337"/>
  <c r="AA337"/>
  <c r="X337"/>
  <c r="V337"/>
  <c r="T337"/>
  <c r="S337"/>
  <c r="Q337"/>
  <c r="M337"/>
  <c r="N337" s="1"/>
  <c r="O337" s="1"/>
  <c r="P337" s="1"/>
  <c r="AG337" s="1"/>
  <c r="L337"/>
  <c r="K337"/>
  <c r="J337"/>
  <c r="Z337" s="1"/>
  <c r="AB336"/>
  <c r="AA336"/>
  <c r="Y336"/>
  <c r="U336"/>
  <c r="T336"/>
  <c r="S336"/>
  <c r="M336"/>
  <c r="N336" s="1"/>
  <c r="O336" s="1"/>
  <c r="P336" s="1"/>
  <c r="AG336" s="1"/>
  <c r="L336"/>
  <c r="K336"/>
  <c r="J336"/>
  <c r="Z336" s="1"/>
  <c r="AV335"/>
  <c r="AU335"/>
  <c r="AO335"/>
  <c r="Z335"/>
  <c r="X335"/>
  <c r="T335"/>
  <c r="K335"/>
  <c r="L335" s="1"/>
  <c r="M335" s="1"/>
  <c r="N335" s="1"/>
  <c r="O335" s="1"/>
  <c r="P335" s="1"/>
  <c r="AG335" s="1"/>
  <c r="J335"/>
  <c r="AV334"/>
  <c r="AU334"/>
  <c r="AO334"/>
  <c r="AD334"/>
  <c r="AC334"/>
  <c r="Y334"/>
  <c r="X334"/>
  <c r="W334"/>
  <c r="V334"/>
  <c r="U334"/>
  <c r="S334"/>
  <c r="K334"/>
  <c r="L334" s="1"/>
  <c r="M334" s="1"/>
  <c r="N334" s="1"/>
  <c r="O334" s="1"/>
  <c r="P334" s="1"/>
  <c r="AG334" s="1"/>
  <c r="J334"/>
  <c r="AB334" s="1"/>
  <c r="AA333"/>
  <c r="Y333"/>
  <c r="U333"/>
  <c r="S333"/>
  <c r="K333"/>
  <c r="L333" s="1"/>
  <c r="M333" s="1"/>
  <c r="N333" s="1"/>
  <c r="O333" s="1"/>
  <c r="P333" s="1"/>
  <c r="AG333" s="1"/>
  <c r="J333"/>
  <c r="AB333" s="1"/>
  <c r="AA332"/>
  <c r="Y332"/>
  <c r="U332"/>
  <c r="S332"/>
  <c r="P332"/>
  <c r="AG332" s="1"/>
  <c r="O332"/>
  <c r="N332"/>
  <c r="K332"/>
  <c r="L332" s="1"/>
  <c r="M332" s="1"/>
  <c r="J332"/>
  <c r="AB332" s="1"/>
  <c r="Z331"/>
  <c r="Y331"/>
  <c r="R331"/>
  <c r="P331"/>
  <c r="AG331" s="1"/>
  <c r="O331"/>
  <c r="L331"/>
  <c r="M331" s="1"/>
  <c r="N331" s="1"/>
  <c r="K331"/>
  <c r="J331"/>
  <c r="Z330"/>
  <c r="Y330"/>
  <c r="R330"/>
  <c r="O330"/>
  <c r="P330" s="1"/>
  <c r="AG330" s="1"/>
  <c r="L330"/>
  <c r="M330" s="1"/>
  <c r="N330" s="1"/>
  <c r="K330"/>
  <c r="J330"/>
  <c r="O329"/>
  <c r="P329" s="1"/>
  <c r="AG329" s="1"/>
  <c r="K329"/>
  <c r="L329" s="1"/>
  <c r="M329" s="1"/>
  <c r="N329" s="1"/>
  <c r="J329"/>
  <c r="Y329" s="1"/>
  <c r="AA328"/>
  <c r="Z328"/>
  <c r="Y328"/>
  <c r="T328"/>
  <c r="R328"/>
  <c r="N328"/>
  <c r="O328" s="1"/>
  <c r="P328" s="1"/>
  <c r="AG328" s="1"/>
  <c r="L328"/>
  <c r="M328" s="1"/>
  <c r="K328"/>
  <c r="J328"/>
  <c r="AV327"/>
  <c r="AU327"/>
  <c r="AO327"/>
  <c r="AD327"/>
  <c r="AC327"/>
  <c r="AA327"/>
  <c r="Y327"/>
  <c r="X327"/>
  <c r="W327"/>
  <c r="V327"/>
  <c r="T327"/>
  <c r="S327"/>
  <c r="N327"/>
  <c r="O327" s="1"/>
  <c r="P327" s="1"/>
  <c r="AG327" s="1"/>
  <c r="M327"/>
  <c r="L327"/>
  <c r="K327"/>
  <c r="J327"/>
  <c r="Z327" s="1"/>
  <c r="AB326"/>
  <c r="AA326"/>
  <c r="Y326"/>
  <c r="U326"/>
  <c r="T326"/>
  <c r="S326"/>
  <c r="K326"/>
  <c r="L326" s="1"/>
  <c r="M326" s="1"/>
  <c r="N326" s="1"/>
  <c r="O326" s="1"/>
  <c r="P326" s="1"/>
  <c r="AG326" s="1"/>
  <c r="J326"/>
  <c r="Z326" s="1"/>
  <c r="AB325"/>
  <c r="AA325"/>
  <c r="Y325"/>
  <c r="U325"/>
  <c r="T325"/>
  <c r="S325"/>
  <c r="P325"/>
  <c r="AG325" s="1"/>
  <c r="K325"/>
  <c r="L325" s="1"/>
  <c r="M325" s="1"/>
  <c r="N325" s="1"/>
  <c r="O325" s="1"/>
  <c r="J325"/>
  <c r="Z325" s="1"/>
  <c r="AV324"/>
  <c r="AU324"/>
  <c r="AO324"/>
  <c r="X324"/>
  <c r="K324"/>
  <c r="L324" s="1"/>
  <c r="M324" s="1"/>
  <c r="N324" s="1"/>
  <c r="O324" s="1"/>
  <c r="P324" s="1"/>
  <c r="AG324" s="1"/>
  <c r="J324"/>
  <c r="V324" s="1"/>
  <c r="Y323"/>
  <c r="U323"/>
  <c r="L323"/>
  <c r="M323" s="1"/>
  <c r="N323" s="1"/>
  <c r="O323" s="1"/>
  <c r="P323" s="1"/>
  <c r="AG323" s="1"/>
  <c r="K323"/>
  <c r="J323"/>
  <c r="AA323" s="1"/>
  <c r="AA322"/>
  <c r="Z322"/>
  <c r="Y322"/>
  <c r="U322"/>
  <c r="T322"/>
  <c r="R322"/>
  <c r="P322"/>
  <c r="AG322" s="1"/>
  <c r="N322"/>
  <c r="O322" s="1"/>
  <c r="L322"/>
  <c r="M322" s="1"/>
  <c r="K322"/>
  <c r="J322"/>
  <c r="T321"/>
  <c r="S321"/>
  <c r="R321"/>
  <c r="L321"/>
  <c r="M321" s="1"/>
  <c r="N321" s="1"/>
  <c r="O321" s="1"/>
  <c r="P321" s="1"/>
  <c r="AG321" s="1"/>
  <c r="AR321" s="1"/>
  <c r="K321"/>
  <c r="J321"/>
  <c r="U321" s="1"/>
  <c r="T320"/>
  <c r="N320"/>
  <c r="O320" s="1"/>
  <c r="P320" s="1"/>
  <c r="AG320" s="1"/>
  <c r="M320"/>
  <c r="L320"/>
  <c r="K320"/>
  <c r="J320"/>
  <c r="U320" s="1"/>
  <c r="Z319"/>
  <c r="Y319"/>
  <c r="U319"/>
  <c r="T319"/>
  <c r="L319"/>
  <c r="M319" s="1"/>
  <c r="N319" s="1"/>
  <c r="O319" s="1"/>
  <c r="P319" s="1"/>
  <c r="AG319" s="1"/>
  <c r="K319"/>
  <c r="J319"/>
  <c r="AA319" s="1"/>
  <c r="AA318"/>
  <c r="S318"/>
  <c r="N318"/>
  <c r="O318" s="1"/>
  <c r="P318" s="1"/>
  <c r="AG318" s="1"/>
  <c r="K318"/>
  <c r="L318" s="1"/>
  <c r="M318" s="1"/>
  <c r="J318"/>
  <c r="AA317"/>
  <c r="U317"/>
  <c r="T317"/>
  <c r="S317"/>
  <c r="R317"/>
  <c r="K317"/>
  <c r="L317" s="1"/>
  <c r="M317" s="1"/>
  <c r="N317" s="1"/>
  <c r="O317" s="1"/>
  <c r="P317" s="1"/>
  <c r="AG317" s="1"/>
  <c r="J317"/>
  <c r="AV316"/>
  <c r="AU316"/>
  <c r="AO316"/>
  <c r="AD316"/>
  <c r="AC316"/>
  <c r="AA316"/>
  <c r="Y316"/>
  <c r="X316"/>
  <c r="W316"/>
  <c r="V316"/>
  <c r="S316"/>
  <c r="O316"/>
  <c r="P316" s="1"/>
  <c r="AG316" s="1"/>
  <c r="K316"/>
  <c r="L316" s="1"/>
  <c r="M316" s="1"/>
  <c r="N316" s="1"/>
  <c r="J316"/>
  <c r="AA315"/>
  <c r="Z315"/>
  <c r="Y315"/>
  <c r="U315"/>
  <c r="R315"/>
  <c r="M315"/>
  <c r="N315" s="1"/>
  <c r="O315" s="1"/>
  <c r="P315" s="1"/>
  <c r="AG315" s="1"/>
  <c r="K315"/>
  <c r="L315" s="1"/>
  <c r="J315"/>
  <c r="AB314"/>
  <c r="AA314"/>
  <c r="T314"/>
  <c r="S314"/>
  <c r="L314"/>
  <c r="M314" s="1"/>
  <c r="N314" s="1"/>
  <c r="O314" s="1"/>
  <c r="P314" s="1"/>
  <c r="AG314" s="1"/>
  <c r="K314"/>
  <c r="J314"/>
  <c r="Z314" s="1"/>
  <c r="AB313"/>
  <c r="AA313"/>
  <c r="T313"/>
  <c r="S313"/>
  <c r="L313"/>
  <c r="M313" s="1"/>
  <c r="N313" s="1"/>
  <c r="O313" s="1"/>
  <c r="P313" s="1"/>
  <c r="AG313" s="1"/>
  <c r="K313"/>
  <c r="J313"/>
  <c r="Z313" s="1"/>
  <c r="AV312"/>
  <c r="AU312"/>
  <c r="AO312"/>
  <c r="AD312"/>
  <c r="AA312"/>
  <c r="Y312"/>
  <c r="X312"/>
  <c r="W312"/>
  <c r="V312"/>
  <c r="T312"/>
  <c r="S312"/>
  <c r="L312"/>
  <c r="M312" s="1"/>
  <c r="N312" s="1"/>
  <c r="O312" s="1"/>
  <c r="P312" s="1"/>
  <c r="AG312" s="1"/>
  <c r="K312"/>
  <c r="J312"/>
  <c r="AC312" s="1"/>
  <c r="AR311"/>
  <c r="AB311"/>
  <c r="AA311"/>
  <c r="Y311"/>
  <c r="T311"/>
  <c r="S311"/>
  <c r="L311"/>
  <c r="M311" s="1"/>
  <c r="N311" s="1"/>
  <c r="O311" s="1"/>
  <c r="P311" s="1"/>
  <c r="AG311" s="1"/>
  <c r="K311"/>
  <c r="J311"/>
  <c r="AB310"/>
  <c r="AA310"/>
  <c r="Y310"/>
  <c r="T310"/>
  <c r="S310"/>
  <c r="K310"/>
  <c r="L310" s="1"/>
  <c r="M310" s="1"/>
  <c r="N310" s="1"/>
  <c r="O310" s="1"/>
  <c r="P310" s="1"/>
  <c r="AG310" s="1"/>
  <c r="J310"/>
  <c r="AB309"/>
  <c r="AA309"/>
  <c r="Y309"/>
  <c r="T309"/>
  <c r="S309"/>
  <c r="K309"/>
  <c r="L309" s="1"/>
  <c r="M309" s="1"/>
  <c r="N309" s="1"/>
  <c r="O309" s="1"/>
  <c r="P309" s="1"/>
  <c r="AG309" s="1"/>
  <c r="J309"/>
  <c r="AV308"/>
  <c r="AU308"/>
  <c r="AO308"/>
  <c r="AD308"/>
  <c r="AC308"/>
  <c r="AA308"/>
  <c r="Y308"/>
  <c r="X308"/>
  <c r="W308"/>
  <c r="V308"/>
  <c r="T308"/>
  <c r="S308"/>
  <c r="K308"/>
  <c r="L308" s="1"/>
  <c r="M308" s="1"/>
  <c r="N308" s="1"/>
  <c r="O308" s="1"/>
  <c r="P308" s="1"/>
  <c r="AG308" s="1"/>
  <c r="J308"/>
  <c r="Z308" s="1"/>
  <c r="Z307"/>
  <c r="Y307"/>
  <c r="R307"/>
  <c r="N307"/>
  <c r="O307" s="1"/>
  <c r="P307" s="1"/>
  <c r="AG307" s="1"/>
  <c r="L307"/>
  <c r="M307" s="1"/>
  <c r="K307"/>
  <c r="J307"/>
  <c r="R306"/>
  <c r="P306"/>
  <c r="AG306" s="1"/>
  <c r="O306"/>
  <c r="K306"/>
  <c r="L306" s="1"/>
  <c r="M306" s="1"/>
  <c r="N306" s="1"/>
  <c r="J306"/>
  <c r="AV305"/>
  <c r="AU305"/>
  <c r="AO305"/>
  <c r="AD305"/>
  <c r="AC305"/>
  <c r="AA305"/>
  <c r="X305"/>
  <c r="W305"/>
  <c r="V305"/>
  <c r="T305"/>
  <c r="S305"/>
  <c r="L305"/>
  <c r="M305" s="1"/>
  <c r="N305" s="1"/>
  <c r="O305" s="1"/>
  <c r="P305" s="1"/>
  <c r="AG305" s="1"/>
  <c r="K305"/>
  <c r="J305"/>
  <c r="Z305" s="1"/>
  <c r="AB304"/>
  <c r="AA304"/>
  <c r="Y304"/>
  <c r="U304"/>
  <c r="T304"/>
  <c r="S304"/>
  <c r="N304"/>
  <c r="O304" s="1"/>
  <c r="P304" s="1"/>
  <c r="AG304" s="1"/>
  <c r="M304"/>
  <c r="L304"/>
  <c r="K304"/>
  <c r="J304"/>
  <c r="Z304" s="1"/>
  <c r="Z303"/>
  <c r="Y303"/>
  <c r="R303"/>
  <c r="O303"/>
  <c r="P303" s="1"/>
  <c r="AG303" s="1"/>
  <c r="N303"/>
  <c r="M303"/>
  <c r="L303"/>
  <c r="K303"/>
  <c r="J303"/>
  <c r="Y302"/>
  <c r="R302"/>
  <c r="K302"/>
  <c r="L302" s="1"/>
  <c r="M302" s="1"/>
  <c r="N302" s="1"/>
  <c r="O302" s="1"/>
  <c r="P302" s="1"/>
  <c r="AG302" s="1"/>
  <c r="J302"/>
  <c r="K301"/>
  <c r="L301" s="1"/>
  <c r="M301" s="1"/>
  <c r="N301" s="1"/>
  <c r="O301" s="1"/>
  <c r="P301" s="1"/>
  <c r="AG301" s="1"/>
  <c r="J301"/>
  <c r="AV300"/>
  <c r="AU300"/>
  <c r="AO300"/>
  <c r="AD300"/>
  <c r="AC300"/>
  <c r="AA300"/>
  <c r="Y300"/>
  <c r="X300"/>
  <c r="W300"/>
  <c r="V300"/>
  <c r="T300"/>
  <c r="S300"/>
  <c r="O300"/>
  <c r="P300" s="1"/>
  <c r="AG300" s="1"/>
  <c r="M300"/>
  <c r="N300" s="1"/>
  <c r="L300"/>
  <c r="K300"/>
  <c r="J300"/>
  <c r="Z300" s="1"/>
  <c r="AB299"/>
  <c r="AA299"/>
  <c r="Y299"/>
  <c r="U299"/>
  <c r="T299"/>
  <c r="S299"/>
  <c r="N299"/>
  <c r="O299" s="1"/>
  <c r="P299" s="1"/>
  <c r="AG299" s="1"/>
  <c r="M299"/>
  <c r="L299"/>
  <c r="K299"/>
  <c r="J299"/>
  <c r="Z299" s="1"/>
  <c r="AB298"/>
  <c r="AA298"/>
  <c r="Y298"/>
  <c r="U298"/>
  <c r="T298"/>
  <c r="S298"/>
  <c r="M298"/>
  <c r="N298" s="1"/>
  <c r="O298" s="1"/>
  <c r="P298" s="1"/>
  <c r="AG298" s="1"/>
  <c r="L298"/>
  <c r="K298"/>
  <c r="J298"/>
  <c r="Z298" s="1"/>
  <c r="AB297"/>
  <c r="AA297"/>
  <c r="Y297"/>
  <c r="U297"/>
  <c r="T297"/>
  <c r="S297"/>
  <c r="M297"/>
  <c r="N297" s="1"/>
  <c r="O297" s="1"/>
  <c r="P297" s="1"/>
  <c r="AG297" s="1"/>
  <c r="L297"/>
  <c r="K297"/>
  <c r="J297"/>
  <c r="Z297" s="1"/>
  <c r="AB296"/>
  <c r="AA296"/>
  <c r="Y296"/>
  <c r="U296"/>
  <c r="T296"/>
  <c r="S296"/>
  <c r="O296"/>
  <c r="P296" s="1"/>
  <c r="AG296" s="1"/>
  <c r="N296"/>
  <c r="M296"/>
  <c r="L296"/>
  <c r="K296"/>
  <c r="J296"/>
  <c r="Z296" s="1"/>
  <c r="AV295"/>
  <c r="AU295"/>
  <c r="AO295"/>
  <c r="AD295"/>
  <c r="AC295"/>
  <c r="AA295"/>
  <c r="Z295"/>
  <c r="X295"/>
  <c r="V295"/>
  <c r="T295"/>
  <c r="S295"/>
  <c r="R295"/>
  <c r="N295"/>
  <c r="O295" s="1"/>
  <c r="P295" s="1"/>
  <c r="AG295" s="1"/>
  <c r="K295"/>
  <c r="L295" s="1"/>
  <c r="M295" s="1"/>
  <c r="J295"/>
  <c r="AV294"/>
  <c r="AU294"/>
  <c r="AO294"/>
  <c r="X294"/>
  <c r="P294"/>
  <c r="AG294" s="1"/>
  <c r="O294"/>
  <c r="K294"/>
  <c r="L294" s="1"/>
  <c r="M294" s="1"/>
  <c r="N294" s="1"/>
  <c r="J294"/>
  <c r="W294" s="1"/>
  <c r="AA293"/>
  <c r="Z293"/>
  <c r="Y293"/>
  <c r="S293"/>
  <c r="R293"/>
  <c r="K293"/>
  <c r="L293" s="1"/>
  <c r="M293" s="1"/>
  <c r="N293" s="1"/>
  <c r="O293" s="1"/>
  <c r="P293" s="1"/>
  <c r="AG293" s="1"/>
  <c r="J293"/>
  <c r="Z292"/>
  <c r="S292"/>
  <c r="R292"/>
  <c r="O292"/>
  <c r="P292" s="1"/>
  <c r="AG292" s="1"/>
  <c r="K292"/>
  <c r="L292" s="1"/>
  <c r="M292" s="1"/>
  <c r="N292" s="1"/>
  <c r="J292"/>
  <c r="AV291"/>
  <c r="AU291"/>
  <c r="AO291"/>
  <c r="AD291"/>
  <c r="AC291"/>
  <c r="AA291"/>
  <c r="Y291"/>
  <c r="X291"/>
  <c r="W291"/>
  <c r="V291"/>
  <c r="T291"/>
  <c r="S291"/>
  <c r="K291"/>
  <c r="L291" s="1"/>
  <c r="M291" s="1"/>
  <c r="N291" s="1"/>
  <c r="O291" s="1"/>
  <c r="P291" s="1"/>
  <c r="AG291" s="1"/>
  <c r="J291"/>
  <c r="Z291" s="1"/>
  <c r="AB290"/>
  <c r="AA290"/>
  <c r="Y290"/>
  <c r="U290"/>
  <c r="T290"/>
  <c r="S290"/>
  <c r="O290"/>
  <c r="P290" s="1"/>
  <c r="AG290" s="1"/>
  <c r="L290"/>
  <c r="M290" s="1"/>
  <c r="N290" s="1"/>
  <c r="K290"/>
  <c r="J290"/>
  <c r="Z290" s="1"/>
  <c r="Y289"/>
  <c r="U289"/>
  <c r="T289"/>
  <c r="P289"/>
  <c r="AG289" s="1"/>
  <c r="M289"/>
  <c r="N289" s="1"/>
  <c r="O289" s="1"/>
  <c r="L289"/>
  <c r="K289"/>
  <c r="J289"/>
  <c r="Z289" s="1"/>
  <c r="AG288"/>
  <c r="AR288" s="1"/>
  <c r="P288"/>
  <c r="M288"/>
  <c r="N288" s="1"/>
  <c r="O288" s="1"/>
  <c r="L288"/>
  <c r="K288"/>
  <c r="J288"/>
  <c r="R287"/>
  <c r="M287"/>
  <c r="N287" s="1"/>
  <c r="O287" s="1"/>
  <c r="P287" s="1"/>
  <c r="AG287" s="1"/>
  <c r="L287"/>
  <c r="K287"/>
  <c r="J287"/>
  <c r="AB286"/>
  <c r="Y286"/>
  <c r="U286"/>
  <c r="T286"/>
  <c r="L286"/>
  <c r="M286" s="1"/>
  <c r="N286" s="1"/>
  <c r="O286" s="1"/>
  <c r="P286" s="1"/>
  <c r="AG286" s="1"/>
  <c r="K286"/>
  <c r="J286"/>
  <c r="AA286" s="1"/>
  <c r="AV285"/>
  <c r="AU285"/>
  <c r="AO285"/>
  <c r="AD285"/>
  <c r="AA285"/>
  <c r="Y285"/>
  <c r="X285"/>
  <c r="V285"/>
  <c r="S285"/>
  <c r="K285"/>
  <c r="L285" s="1"/>
  <c r="M285" s="1"/>
  <c r="N285" s="1"/>
  <c r="O285" s="1"/>
  <c r="P285" s="1"/>
  <c r="AG285" s="1"/>
  <c r="J285"/>
  <c r="W285" s="1"/>
  <c r="Y284"/>
  <c r="S284"/>
  <c r="R284"/>
  <c r="N284"/>
  <c r="O284" s="1"/>
  <c r="P284" s="1"/>
  <c r="AG284" s="1"/>
  <c r="K284"/>
  <c r="L284" s="1"/>
  <c r="M284" s="1"/>
  <c r="J284"/>
  <c r="S283"/>
  <c r="K283"/>
  <c r="L283" s="1"/>
  <c r="M283" s="1"/>
  <c r="N283" s="1"/>
  <c r="O283" s="1"/>
  <c r="P283" s="1"/>
  <c r="AG283" s="1"/>
  <c r="J283"/>
  <c r="Y283" s="1"/>
  <c r="K282"/>
  <c r="L282" s="1"/>
  <c r="M282" s="1"/>
  <c r="N282" s="1"/>
  <c r="O282" s="1"/>
  <c r="P282" s="1"/>
  <c r="AG282" s="1"/>
  <c r="J282"/>
  <c r="P281"/>
  <c r="AG281" s="1"/>
  <c r="N281"/>
  <c r="O281" s="1"/>
  <c r="K281"/>
  <c r="L281" s="1"/>
  <c r="M281" s="1"/>
  <c r="J281"/>
  <c r="P280"/>
  <c r="AG280" s="1"/>
  <c r="N280"/>
  <c r="O280" s="1"/>
  <c r="K280"/>
  <c r="L280" s="1"/>
  <c r="M280" s="1"/>
  <c r="J280"/>
  <c r="P279"/>
  <c r="AG279" s="1"/>
  <c r="N279"/>
  <c r="O279" s="1"/>
  <c r="K279"/>
  <c r="L279" s="1"/>
  <c r="M279" s="1"/>
  <c r="J279"/>
  <c r="P278"/>
  <c r="AG278" s="1"/>
  <c r="N278"/>
  <c r="O278" s="1"/>
  <c r="K278"/>
  <c r="L278" s="1"/>
  <c r="M278" s="1"/>
  <c r="J278"/>
  <c r="AV277"/>
  <c r="AU277"/>
  <c r="AO277"/>
  <c r="AD277"/>
  <c r="AC277"/>
  <c r="AA277"/>
  <c r="Y277"/>
  <c r="X277"/>
  <c r="W277"/>
  <c r="V277"/>
  <c r="T277"/>
  <c r="S277"/>
  <c r="M277"/>
  <c r="N277" s="1"/>
  <c r="O277" s="1"/>
  <c r="P277" s="1"/>
  <c r="AG277" s="1"/>
  <c r="K277"/>
  <c r="L277" s="1"/>
  <c r="J277"/>
  <c r="Z277" s="1"/>
  <c r="AB276"/>
  <c r="Z276"/>
  <c r="Y276"/>
  <c r="R276"/>
  <c r="L276"/>
  <c r="M276" s="1"/>
  <c r="N276" s="1"/>
  <c r="O276" s="1"/>
  <c r="P276" s="1"/>
  <c r="AG276" s="1"/>
  <c r="K276"/>
  <c r="J276"/>
  <c r="AB275"/>
  <c r="Z275"/>
  <c r="Y275"/>
  <c r="R275"/>
  <c r="L275"/>
  <c r="M275" s="1"/>
  <c r="N275" s="1"/>
  <c r="O275" s="1"/>
  <c r="P275" s="1"/>
  <c r="AG275" s="1"/>
  <c r="K275"/>
  <c r="J275"/>
  <c r="AB274"/>
  <c r="Z274"/>
  <c r="Y274"/>
  <c r="R274"/>
  <c r="L274"/>
  <c r="M274" s="1"/>
  <c r="N274" s="1"/>
  <c r="O274" s="1"/>
  <c r="P274" s="1"/>
  <c r="AG274" s="1"/>
  <c r="K274"/>
  <c r="J274"/>
  <c r="AB273"/>
  <c r="Z273"/>
  <c r="Y273"/>
  <c r="R273"/>
  <c r="L273"/>
  <c r="M273" s="1"/>
  <c r="N273" s="1"/>
  <c r="O273" s="1"/>
  <c r="P273" s="1"/>
  <c r="AG273" s="1"/>
  <c r="K273"/>
  <c r="J273"/>
  <c r="AV272"/>
  <c r="AU272"/>
  <c r="AO272"/>
  <c r="AD272"/>
  <c r="AC272"/>
  <c r="AA272"/>
  <c r="Y272"/>
  <c r="X272"/>
  <c r="W272"/>
  <c r="V272"/>
  <c r="T272"/>
  <c r="S272"/>
  <c r="K272"/>
  <c r="L272" s="1"/>
  <c r="M272" s="1"/>
  <c r="N272" s="1"/>
  <c r="O272" s="1"/>
  <c r="P272" s="1"/>
  <c r="AG272" s="1"/>
  <c r="J272"/>
  <c r="Z272" s="1"/>
  <c r="AV271"/>
  <c r="AU271"/>
  <c r="AC271"/>
  <c r="Z271"/>
  <c r="Y271"/>
  <c r="X271"/>
  <c r="W271"/>
  <c r="S271"/>
  <c r="R271"/>
  <c r="K271"/>
  <c r="L271" s="1"/>
  <c r="M271" s="1"/>
  <c r="N271" s="1"/>
  <c r="O271" s="1"/>
  <c r="P271" s="1"/>
  <c r="AG271" s="1"/>
  <c r="J271"/>
  <c r="AA270"/>
  <c r="Z270"/>
  <c r="W270"/>
  <c r="S270"/>
  <c r="M270"/>
  <c r="N270" s="1"/>
  <c r="O270" s="1"/>
  <c r="P270" s="1"/>
  <c r="AG270" s="1"/>
  <c r="K270"/>
  <c r="L270" s="1"/>
  <c r="J270"/>
  <c r="AC270" s="1"/>
  <c r="M269"/>
  <c r="N269" s="1"/>
  <c r="O269" s="1"/>
  <c r="P269" s="1"/>
  <c r="AG269" s="1"/>
  <c r="K269"/>
  <c r="L269" s="1"/>
  <c r="J269"/>
  <c r="S269" s="1"/>
  <c r="AD268"/>
  <c r="AA268"/>
  <c r="Z268"/>
  <c r="V268"/>
  <c r="S268"/>
  <c r="R268"/>
  <c r="K268"/>
  <c r="L268" s="1"/>
  <c r="M268" s="1"/>
  <c r="N268" s="1"/>
  <c r="O268" s="1"/>
  <c r="P268" s="1"/>
  <c r="AG268" s="1"/>
  <c r="J268"/>
  <c r="Y268" s="1"/>
  <c r="AC267"/>
  <c r="AA267"/>
  <c r="Z267"/>
  <c r="W267"/>
  <c r="S267"/>
  <c r="R267"/>
  <c r="K267"/>
  <c r="L267" s="1"/>
  <c r="M267" s="1"/>
  <c r="N267" s="1"/>
  <c r="O267" s="1"/>
  <c r="P267" s="1"/>
  <c r="AG267" s="1"/>
  <c r="J267"/>
  <c r="Y267" s="1"/>
  <c r="AD266"/>
  <c r="AA266"/>
  <c r="Z266"/>
  <c r="V266"/>
  <c r="T266"/>
  <c r="R266"/>
  <c r="K266"/>
  <c r="L266" s="1"/>
  <c r="M266" s="1"/>
  <c r="N266" s="1"/>
  <c r="O266" s="1"/>
  <c r="P266" s="1"/>
  <c r="AG266" s="1"/>
  <c r="J266"/>
  <c r="S265"/>
  <c r="K265"/>
  <c r="L265" s="1"/>
  <c r="M265" s="1"/>
  <c r="N265" s="1"/>
  <c r="O265" s="1"/>
  <c r="P265" s="1"/>
  <c r="AG265" s="1"/>
  <c r="J265"/>
  <c r="K264"/>
  <c r="L264" s="1"/>
  <c r="M264" s="1"/>
  <c r="N264" s="1"/>
  <c r="O264" s="1"/>
  <c r="P264" s="1"/>
  <c r="AG264" s="1"/>
  <c r="J264"/>
  <c r="AA263"/>
  <c r="Z263"/>
  <c r="S263"/>
  <c r="K263"/>
  <c r="L263" s="1"/>
  <c r="M263" s="1"/>
  <c r="N263" s="1"/>
  <c r="O263" s="1"/>
  <c r="P263" s="1"/>
  <c r="AG263" s="1"/>
  <c r="J263"/>
  <c r="Z262"/>
  <c r="R262"/>
  <c r="K262"/>
  <c r="L262" s="1"/>
  <c r="M262" s="1"/>
  <c r="N262" s="1"/>
  <c r="O262" s="1"/>
  <c r="P262" s="1"/>
  <c r="AG262" s="1"/>
  <c r="J262"/>
  <c r="AV261"/>
  <c r="AU261"/>
  <c r="AD261"/>
  <c r="X261"/>
  <c r="V261"/>
  <c r="L261"/>
  <c r="M261" s="1"/>
  <c r="N261" s="1"/>
  <c r="O261" s="1"/>
  <c r="P261" s="1"/>
  <c r="AG261" s="1"/>
  <c r="K261"/>
  <c r="J261"/>
  <c r="W261" s="1"/>
  <c r="AV260"/>
  <c r="AU260"/>
  <c r="AD260"/>
  <c r="X260"/>
  <c r="K260"/>
  <c r="L260" s="1"/>
  <c r="M260" s="1"/>
  <c r="N260" s="1"/>
  <c r="O260" s="1"/>
  <c r="P260" s="1"/>
  <c r="AG260" s="1"/>
  <c r="J260"/>
  <c r="AB259"/>
  <c r="AA259"/>
  <c r="Y259"/>
  <c r="T259"/>
  <c r="S259"/>
  <c r="O259"/>
  <c r="P259" s="1"/>
  <c r="AG259" s="1"/>
  <c r="L259"/>
  <c r="M259" s="1"/>
  <c r="N259" s="1"/>
  <c r="K259"/>
  <c r="J259"/>
  <c r="AB258"/>
  <c r="U258"/>
  <c r="T258"/>
  <c r="L258"/>
  <c r="M258" s="1"/>
  <c r="N258" s="1"/>
  <c r="O258" s="1"/>
  <c r="P258" s="1"/>
  <c r="AG258" s="1"/>
  <c r="K258"/>
  <c r="J258"/>
  <c r="Y258" s="1"/>
  <c r="AB257"/>
  <c r="AA257"/>
  <c r="Y257"/>
  <c r="U257"/>
  <c r="T257"/>
  <c r="S257"/>
  <c r="N257"/>
  <c r="O257" s="1"/>
  <c r="P257" s="1"/>
  <c r="AG257" s="1"/>
  <c r="M257"/>
  <c r="K257"/>
  <c r="L257" s="1"/>
  <c r="J257"/>
  <c r="Z257" s="1"/>
  <c r="AA256"/>
  <c r="R256"/>
  <c r="K256"/>
  <c r="L256" s="1"/>
  <c r="M256" s="1"/>
  <c r="N256" s="1"/>
  <c r="O256" s="1"/>
  <c r="P256" s="1"/>
  <c r="AG256" s="1"/>
  <c r="J256"/>
  <c r="S256" s="1"/>
  <c r="AB255"/>
  <c r="AA255"/>
  <c r="U255"/>
  <c r="T255"/>
  <c r="S255"/>
  <c r="O255"/>
  <c r="P255" s="1"/>
  <c r="AG255" s="1"/>
  <c r="L255"/>
  <c r="M255" s="1"/>
  <c r="N255" s="1"/>
  <c r="K255"/>
  <c r="J255"/>
  <c r="Z255" s="1"/>
  <c r="AV254"/>
  <c r="AU254"/>
  <c r="AO254"/>
  <c r="AC254"/>
  <c r="Y254"/>
  <c r="X254"/>
  <c r="T254"/>
  <c r="P254"/>
  <c r="AG254" s="1"/>
  <c r="M254"/>
  <c r="N254" s="1"/>
  <c r="O254" s="1"/>
  <c r="L254"/>
  <c r="K254"/>
  <c r="J254"/>
  <c r="W254" s="1"/>
  <c r="AR253"/>
  <c r="AB253"/>
  <c r="Y253"/>
  <c r="T253"/>
  <c r="R253"/>
  <c r="L253"/>
  <c r="M253" s="1"/>
  <c r="N253" s="1"/>
  <c r="O253" s="1"/>
  <c r="P253" s="1"/>
  <c r="AG253" s="1"/>
  <c r="K253"/>
  <c r="J253"/>
  <c r="Z253" s="1"/>
  <c r="AA252"/>
  <c r="Z252"/>
  <c r="U252"/>
  <c r="S252"/>
  <c r="N252"/>
  <c r="O252" s="1"/>
  <c r="P252" s="1"/>
  <c r="AG252" s="1"/>
  <c r="AR252" s="1"/>
  <c r="M252"/>
  <c r="K252"/>
  <c r="L252" s="1"/>
  <c r="J252"/>
  <c r="K251"/>
  <c r="L251" s="1"/>
  <c r="M251" s="1"/>
  <c r="N251" s="1"/>
  <c r="O251" s="1"/>
  <c r="P251" s="1"/>
  <c r="AG251" s="1"/>
  <c r="J251"/>
  <c r="K250"/>
  <c r="L250" s="1"/>
  <c r="M250" s="1"/>
  <c r="N250" s="1"/>
  <c r="O250" s="1"/>
  <c r="P250" s="1"/>
  <c r="AG250" s="1"/>
  <c r="J250"/>
  <c r="T250" s="1"/>
  <c r="Z249"/>
  <c r="U249"/>
  <c r="M249"/>
  <c r="N249" s="1"/>
  <c r="O249" s="1"/>
  <c r="P249" s="1"/>
  <c r="AG249" s="1"/>
  <c r="L249"/>
  <c r="K249"/>
  <c r="J249"/>
  <c r="Y249" s="1"/>
  <c r="AV248"/>
  <c r="AU248"/>
  <c r="AO248"/>
  <c r="AA248"/>
  <c r="Z248"/>
  <c r="Y248"/>
  <c r="X248"/>
  <c r="W248"/>
  <c r="R248"/>
  <c r="M248"/>
  <c r="N248" s="1"/>
  <c r="O248" s="1"/>
  <c r="P248" s="1"/>
  <c r="AG248" s="1"/>
  <c r="L248"/>
  <c r="K248"/>
  <c r="J248"/>
  <c r="AV247"/>
  <c r="AU247"/>
  <c r="AO247"/>
  <c r="X247"/>
  <c r="L247"/>
  <c r="M247" s="1"/>
  <c r="N247" s="1"/>
  <c r="O247" s="1"/>
  <c r="P247" s="1"/>
  <c r="AG247" s="1"/>
  <c r="K247"/>
  <c r="J247"/>
  <c r="Z247" s="1"/>
  <c r="Z246"/>
  <c r="Y246"/>
  <c r="U246"/>
  <c r="T246"/>
  <c r="L246"/>
  <c r="M246" s="1"/>
  <c r="N246" s="1"/>
  <c r="O246" s="1"/>
  <c r="P246" s="1"/>
  <c r="AG246" s="1"/>
  <c r="K246"/>
  <c r="J246"/>
  <c r="Z245"/>
  <c r="Y245"/>
  <c r="U245"/>
  <c r="T245"/>
  <c r="L245"/>
  <c r="M245" s="1"/>
  <c r="N245" s="1"/>
  <c r="O245" s="1"/>
  <c r="P245" s="1"/>
  <c r="AG245" s="1"/>
  <c r="K245"/>
  <c r="J245"/>
  <c r="Z244"/>
  <c r="N244"/>
  <c r="O244" s="1"/>
  <c r="P244" s="1"/>
  <c r="AG244" s="1"/>
  <c r="M244"/>
  <c r="L244"/>
  <c r="K244"/>
  <c r="J244"/>
  <c r="T243"/>
  <c r="N243"/>
  <c r="O243" s="1"/>
  <c r="P243" s="1"/>
  <c r="AG243" s="1"/>
  <c r="M243"/>
  <c r="L243"/>
  <c r="K243"/>
  <c r="J243"/>
  <c r="Z243" s="1"/>
  <c r="Y242"/>
  <c r="T242"/>
  <c r="L242"/>
  <c r="M242" s="1"/>
  <c r="N242" s="1"/>
  <c r="O242" s="1"/>
  <c r="P242" s="1"/>
  <c r="AG242" s="1"/>
  <c r="K242"/>
  <c r="J242"/>
  <c r="Z242" s="1"/>
  <c r="AG241"/>
  <c r="Z241"/>
  <c r="Y241"/>
  <c r="U241"/>
  <c r="M241"/>
  <c r="N241" s="1"/>
  <c r="O241" s="1"/>
  <c r="P241" s="1"/>
  <c r="L241"/>
  <c r="K241"/>
  <c r="J241"/>
  <c r="AB240"/>
  <c r="R240"/>
  <c r="M240"/>
  <c r="N240" s="1"/>
  <c r="O240" s="1"/>
  <c r="P240" s="1"/>
  <c r="AG240" s="1"/>
  <c r="AR240" s="1"/>
  <c r="L240"/>
  <c r="K240"/>
  <c r="J240"/>
  <c r="Z239"/>
  <c r="R239"/>
  <c r="M239"/>
  <c r="N239" s="1"/>
  <c r="O239" s="1"/>
  <c r="P239" s="1"/>
  <c r="AG239" s="1"/>
  <c r="L239"/>
  <c r="K239"/>
  <c r="J239"/>
  <c r="Z238"/>
  <c r="R238"/>
  <c r="M238"/>
  <c r="N238" s="1"/>
  <c r="O238" s="1"/>
  <c r="P238" s="1"/>
  <c r="AG238" s="1"/>
  <c r="L238"/>
  <c r="K238"/>
  <c r="J238"/>
  <c r="Z237"/>
  <c r="R237"/>
  <c r="M237"/>
  <c r="N237" s="1"/>
  <c r="O237" s="1"/>
  <c r="P237" s="1"/>
  <c r="AG237" s="1"/>
  <c r="L237"/>
  <c r="K237"/>
  <c r="J237"/>
  <c r="Z236"/>
  <c r="R236"/>
  <c r="M236"/>
  <c r="N236" s="1"/>
  <c r="O236" s="1"/>
  <c r="P236" s="1"/>
  <c r="AG236" s="1"/>
  <c r="L236"/>
  <c r="K236"/>
  <c r="J236"/>
  <c r="AV235"/>
  <c r="AU235"/>
  <c r="AO235"/>
  <c r="AD235"/>
  <c r="X235"/>
  <c r="W235"/>
  <c r="V235"/>
  <c r="O235"/>
  <c r="P235" s="1"/>
  <c r="AG235" s="1"/>
  <c r="K235"/>
  <c r="L235" s="1"/>
  <c r="M235" s="1"/>
  <c r="N235" s="1"/>
  <c r="J235"/>
  <c r="Z235" s="1"/>
  <c r="AD234"/>
  <c r="W234"/>
  <c r="V234"/>
  <c r="K234"/>
  <c r="L234" s="1"/>
  <c r="M234" s="1"/>
  <c r="N234" s="1"/>
  <c r="O234" s="1"/>
  <c r="P234" s="1"/>
  <c r="AG234" s="1"/>
  <c r="J234"/>
  <c r="Z234" s="1"/>
  <c r="AV233"/>
  <c r="AU233"/>
  <c r="AO233"/>
  <c r="AB233"/>
  <c r="X233"/>
  <c r="W233"/>
  <c r="S233"/>
  <c r="L233"/>
  <c r="M233" s="1"/>
  <c r="N233" s="1"/>
  <c r="O233" s="1"/>
  <c r="P233" s="1"/>
  <c r="AG233" s="1"/>
  <c r="K233"/>
  <c r="J233"/>
  <c r="AD233" s="1"/>
  <c r="AB232"/>
  <c r="AA232"/>
  <c r="T232"/>
  <c r="S232"/>
  <c r="L232"/>
  <c r="M232" s="1"/>
  <c r="N232" s="1"/>
  <c r="O232" s="1"/>
  <c r="P232" s="1"/>
  <c r="AG232" s="1"/>
  <c r="K232"/>
  <c r="J232"/>
  <c r="AV231"/>
  <c r="AU231"/>
  <c r="AO231"/>
  <c r="AA231"/>
  <c r="X231"/>
  <c r="W231"/>
  <c r="T231"/>
  <c r="S231"/>
  <c r="Q231"/>
  <c r="K231"/>
  <c r="L231" s="1"/>
  <c r="M231" s="1"/>
  <c r="N231" s="1"/>
  <c r="O231" s="1"/>
  <c r="P231" s="1"/>
  <c r="AG231" s="1"/>
  <c r="J231"/>
  <c r="Z231" s="1"/>
  <c r="AB230"/>
  <c r="AA230"/>
  <c r="T230"/>
  <c r="S230"/>
  <c r="P230"/>
  <c r="AG230" s="1"/>
  <c r="K230"/>
  <c r="L230" s="1"/>
  <c r="M230" s="1"/>
  <c r="N230" s="1"/>
  <c r="O230" s="1"/>
  <c r="J230"/>
  <c r="Z230" s="1"/>
  <c r="AV229"/>
  <c r="AU229"/>
  <c r="AO229"/>
  <c r="AD229"/>
  <c r="AC229"/>
  <c r="AA229"/>
  <c r="Y229"/>
  <c r="X229"/>
  <c r="W229"/>
  <c r="V229"/>
  <c r="T229"/>
  <c r="S229"/>
  <c r="M229"/>
  <c r="N229" s="1"/>
  <c r="O229" s="1"/>
  <c r="P229" s="1"/>
  <c r="AG229" s="1"/>
  <c r="L229"/>
  <c r="K229"/>
  <c r="J229"/>
  <c r="Z229" s="1"/>
  <c r="Z228"/>
  <c r="U228"/>
  <c r="R228"/>
  <c r="K228"/>
  <c r="L228" s="1"/>
  <c r="M228" s="1"/>
  <c r="N228" s="1"/>
  <c r="O228" s="1"/>
  <c r="P228" s="1"/>
  <c r="AG228" s="1"/>
  <c r="J228"/>
  <c r="AA228" s="1"/>
  <c r="S227"/>
  <c r="K227"/>
  <c r="L227" s="1"/>
  <c r="M227" s="1"/>
  <c r="N227" s="1"/>
  <c r="O227" s="1"/>
  <c r="P227" s="1"/>
  <c r="AG227" s="1"/>
  <c r="J227"/>
  <c r="T227" s="1"/>
  <c r="AV226"/>
  <c r="AU226"/>
  <c r="AO226"/>
  <c r="AD226"/>
  <c r="X226"/>
  <c r="V226"/>
  <c r="Q226"/>
  <c r="O226"/>
  <c r="P226" s="1"/>
  <c r="AG226" s="1"/>
  <c r="N226"/>
  <c r="M226"/>
  <c r="L226"/>
  <c r="K226"/>
  <c r="J226"/>
  <c r="AA225"/>
  <c r="S225"/>
  <c r="R225"/>
  <c r="K225"/>
  <c r="L225" s="1"/>
  <c r="M225" s="1"/>
  <c r="N225" s="1"/>
  <c r="O225" s="1"/>
  <c r="P225" s="1"/>
  <c r="AG225" s="1"/>
  <c r="J225"/>
  <c r="AB224"/>
  <c r="AA224"/>
  <c r="Y224"/>
  <c r="T224"/>
  <c r="S224"/>
  <c r="L224"/>
  <c r="M224" s="1"/>
  <c r="N224" s="1"/>
  <c r="O224" s="1"/>
  <c r="P224" s="1"/>
  <c r="AG224" s="1"/>
  <c r="K224"/>
  <c r="J224"/>
  <c r="AB223"/>
  <c r="AA223"/>
  <c r="Y223"/>
  <c r="T223"/>
  <c r="S223"/>
  <c r="K223"/>
  <c r="L223" s="1"/>
  <c r="M223" s="1"/>
  <c r="N223" s="1"/>
  <c r="O223" s="1"/>
  <c r="P223" s="1"/>
  <c r="AG223" s="1"/>
  <c r="J223"/>
  <c r="AB222"/>
  <c r="L222"/>
  <c r="M222" s="1"/>
  <c r="N222" s="1"/>
  <c r="O222" s="1"/>
  <c r="P222" s="1"/>
  <c r="AG222" s="1"/>
  <c r="K222"/>
  <c r="J222"/>
  <c r="L221"/>
  <c r="M221" s="1"/>
  <c r="N221" s="1"/>
  <c r="O221" s="1"/>
  <c r="P221" s="1"/>
  <c r="AG221" s="1"/>
  <c r="K221"/>
  <c r="J221"/>
  <c r="U221" s="1"/>
  <c r="AA220"/>
  <c r="Y220"/>
  <c r="S220"/>
  <c r="R220"/>
  <c r="K220"/>
  <c r="L220" s="1"/>
  <c r="M220" s="1"/>
  <c r="N220" s="1"/>
  <c r="O220" s="1"/>
  <c r="P220" s="1"/>
  <c r="AG220" s="1"/>
  <c r="J220"/>
  <c r="U219"/>
  <c r="M219"/>
  <c r="N219" s="1"/>
  <c r="O219" s="1"/>
  <c r="P219" s="1"/>
  <c r="AG219" s="1"/>
  <c r="AR219" s="1"/>
  <c r="K219"/>
  <c r="L219" s="1"/>
  <c r="J219"/>
  <c r="AB218"/>
  <c r="AA218"/>
  <c r="Z218"/>
  <c r="Y218"/>
  <c r="S218"/>
  <c r="R218"/>
  <c r="K218"/>
  <c r="L218" s="1"/>
  <c r="M218" s="1"/>
  <c r="N218" s="1"/>
  <c r="O218" s="1"/>
  <c r="P218" s="1"/>
  <c r="AG218" s="1"/>
  <c r="AR218" s="1"/>
  <c r="J218"/>
  <c r="AA217"/>
  <c r="S217"/>
  <c r="K217"/>
  <c r="L217" s="1"/>
  <c r="M217" s="1"/>
  <c r="N217" s="1"/>
  <c r="O217" s="1"/>
  <c r="P217" s="1"/>
  <c r="AG217" s="1"/>
  <c r="J217"/>
  <c r="AB217" s="1"/>
  <c r="AB216"/>
  <c r="Z216"/>
  <c r="R216"/>
  <c r="O216"/>
  <c r="P216" s="1"/>
  <c r="AG216" s="1"/>
  <c r="K216"/>
  <c r="L216" s="1"/>
  <c r="M216" s="1"/>
  <c r="N216" s="1"/>
  <c r="J216"/>
  <c r="AB215"/>
  <c r="AA215"/>
  <c r="Z215"/>
  <c r="S215"/>
  <c r="R215"/>
  <c r="L215"/>
  <c r="M215" s="1"/>
  <c r="N215" s="1"/>
  <c r="O215" s="1"/>
  <c r="P215" s="1"/>
  <c r="AG215" s="1"/>
  <c r="K215"/>
  <c r="J215"/>
  <c r="AA214"/>
  <c r="Z214"/>
  <c r="Y214"/>
  <c r="R214"/>
  <c r="P214"/>
  <c r="AG214" s="1"/>
  <c r="M214"/>
  <c r="N214" s="1"/>
  <c r="O214" s="1"/>
  <c r="K214"/>
  <c r="L214" s="1"/>
  <c r="J214"/>
  <c r="P213"/>
  <c r="AG213" s="1"/>
  <c r="AR213" s="1"/>
  <c r="L213"/>
  <c r="M213" s="1"/>
  <c r="N213" s="1"/>
  <c r="O213" s="1"/>
  <c r="K213"/>
  <c r="J213"/>
  <c r="Z213" s="1"/>
  <c r="AR212"/>
  <c r="AA212"/>
  <c r="R212"/>
  <c r="K212"/>
  <c r="L212" s="1"/>
  <c r="M212" s="1"/>
  <c r="N212" s="1"/>
  <c r="O212" s="1"/>
  <c r="P212" s="1"/>
  <c r="AG212" s="1"/>
  <c r="J212"/>
  <c r="Z212" s="1"/>
  <c r="K211"/>
  <c r="L211" s="1"/>
  <c r="M211" s="1"/>
  <c r="N211" s="1"/>
  <c r="O211" s="1"/>
  <c r="P211" s="1"/>
  <c r="AG211" s="1"/>
  <c r="J211"/>
  <c r="AA210"/>
  <c r="L210"/>
  <c r="M210" s="1"/>
  <c r="N210" s="1"/>
  <c r="O210" s="1"/>
  <c r="P210" s="1"/>
  <c r="AG210" s="1"/>
  <c r="K210"/>
  <c r="J210"/>
  <c r="AB209"/>
  <c r="AA209"/>
  <c r="T209"/>
  <c r="L209"/>
  <c r="M209" s="1"/>
  <c r="N209" s="1"/>
  <c r="O209" s="1"/>
  <c r="P209" s="1"/>
  <c r="AG209" s="1"/>
  <c r="K209"/>
  <c r="J209"/>
  <c r="S209" s="1"/>
  <c r="AB208"/>
  <c r="AA208"/>
  <c r="Y208"/>
  <c r="U208"/>
  <c r="T208"/>
  <c r="S208"/>
  <c r="K208"/>
  <c r="L208" s="1"/>
  <c r="M208" s="1"/>
  <c r="N208" s="1"/>
  <c r="O208" s="1"/>
  <c r="P208" s="1"/>
  <c r="AG208" s="1"/>
  <c r="J208"/>
  <c r="Z208" s="1"/>
  <c r="AB207"/>
  <c r="AA207"/>
  <c r="Y207"/>
  <c r="U207"/>
  <c r="T207"/>
  <c r="S207"/>
  <c r="K207"/>
  <c r="L207" s="1"/>
  <c r="M207" s="1"/>
  <c r="N207" s="1"/>
  <c r="O207" s="1"/>
  <c r="P207" s="1"/>
  <c r="AG207" s="1"/>
  <c r="J207"/>
  <c r="Z207" s="1"/>
  <c r="AB206"/>
  <c r="Y206"/>
  <c r="U206"/>
  <c r="T206"/>
  <c r="P206"/>
  <c r="AG206" s="1"/>
  <c r="AR206" s="1"/>
  <c r="N206"/>
  <c r="O206" s="1"/>
  <c r="M206"/>
  <c r="L206"/>
  <c r="K206"/>
  <c r="J206"/>
  <c r="Q205"/>
  <c r="AV205"/>
  <c r="AU205"/>
  <c r="AO205"/>
  <c r="X205"/>
  <c r="M205"/>
  <c r="N205" s="1"/>
  <c r="O205" s="1"/>
  <c r="P205" s="1"/>
  <c r="AG205" s="1"/>
  <c r="AR205" s="1"/>
  <c r="K205"/>
  <c r="L205" s="1"/>
  <c r="J205"/>
  <c r="AV204"/>
  <c r="AU204"/>
  <c r="AO204"/>
  <c r="X204"/>
  <c r="K204"/>
  <c r="L204" s="1"/>
  <c r="M204" s="1"/>
  <c r="N204" s="1"/>
  <c r="O204" s="1"/>
  <c r="P204" s="1"/>
  <c r="AG204" s="1"/>
  <c r="Q204" s="1"/>
  <c r="J204"/>
  <c r="Z203"/>
  <c r="S203"/>
  <c r="N203"/>
  <c r="O203" s="1"/>
  <c r="P203" s="1"/>
  <c r="AG203" s="1"/>
  <c r="K203"/>
  <c r="L203" s="1"/>
  <c r="M203" s="1"/>
  <c r="J203"/>
  <c r="AA202"/>
  <c r="Z202"/>
  <c r="O202"/>
  <c r="P202" s="1"/>
  <c r="AG202" s="1"/>
  <c r="N202"/>
  <c r="K202"/>
  <c r="L202" s="1"/>
  <c r="M202" s="1"/>
  <c r="J202"/>
  <c r="S202" s="1"/>
  <c r="AR201"/>
  <c r="AG201"/>
  <c r="AB201"/>
  <c r="AA201"/>
  <c r="Y201"/>
  <c r="T201"/>
  <c r="S201"/>
  <c r="L201"/>
  <c r="M201" s="1"/>
  <c r="N201" s="1"/>
  <c r="O201" s="1"/>
  <c r="P201" s="1"/>
  <c r="K201"/>
  <c r="J201"/>
  <c r="Z201" s="1"/>
  <c r="AB200"/>
  <c r="AA200"/>
  <c r="Y200"/>
  <c r="T200"/>
  <c r="S200"/>
  <c r="K200"/>
  <c r="L200" s="1"/>
  <c r="M200" s="1"/>
  <c r="N200" s="1"/>
  <c r="O200" s="1"/>
  <c r="P200" s="1"/>
  <c r="AG200" s="1"/>
  <c r="J200"/>
  <c r="Z200" s="1"/>
  <c r="AB199"/>
  <c r="AA199"/>
  <c r="Y199"/>
  <c r="T199"/>
  <c r="S199"/>
  <c r="O199"/>
  <c r="P199" s="1"/>
  <c r="AG199" s="1"/>
  <c r="L199"/>
  <c r="M199" s="1"/>
  <c r="N199" s="1"/>
  <c r="K199"/>
  <c r="J199"/>
  <c r="Z199" s="1"/>
  <c r="AB198"/>
  <c r="AA198"/>
  <c r="Y198"/>
  <c r="T198"/>
  <c r="S198"/>
  <c r="O198"/>
  <c r="P198" s="1"/>
  <c r="AG198" s="1"/>
  <c r="L198"/>
  <c r="M198" s="1"/>
  <c r="N198" s="1"/>
  <c r="K198"/>
  <c r="J198"/>
  <c r="Z198" s="1"/>
  <c r="AV197"/>
  <c r="AU197"/>
  <c r="AO197"/>
  <c r="AD197"/>
  <c r="AC197"/>
  <c r="AA197"/>
  <c r="Y197"/>
  <c r="X197"/>
  <c r="W197"/>
  <c r="V197"/>
  <c r="T197"/>
  <c r="S197"/>
  <c r="N197"/>
  <c r="O197" s="1"/>
  <c r="P197" s="1"/>
  <c r="AG197" s="1"/>
  <c r="M197"/>
  <c r="L197"/>
  <c r="K197"/>
  <c r="J197"/>
  <c r="Z197" s="1"/>
  <c r="AB196"/>
  <c r="AA196"/>
  <c r="Y196"/>
  <c r="U196"/>
  <c r="T196"/>
  <c r="S196"/>
  <c r="N196"/>
  <c r="O196" s="1"/>
  <c r="P196" s="1"/>
  <c r="AG196" s="1"/>
  <c r="K196"/>
  <c r="L196" s="1"/>
  <c r="M196" s="1"/>
  <c r="J196"/>
  <c r="Z196" s="1"/>
  <c r="AB195"/>
  <c r="AA195"/>
  <c r="Y195"/>
  <c r="U195"/>
  <c r="T195"/>
  <c r="S195"/>
  <c r="K195"/>
  <c r="L195" s="1"/>
  <c r="M195" s="1"/>
  <c r="N195" s="1"/>
  <c r="O195" s="1"/>
  <c r="P195" s="1"/>
  <c r="AG195" s="1"/>
  <c r="J195"/>
  <c r="Z195" s="1"/>
  <c r="AV194"/>
  <c r="AU194"/>
  <c r="AO194"/>
  <c r="X194"/>
  <c r="V194"/>
  <c r="M194"/>
  <c r="N194" s="1"/>
  <c r="O194" s="1"/>
  <c r="P194" s="1"/>
  <c r="AG194" s="1"/>
  <c r="L194"/>
  <c r="K194"/>
  <c r="J194"/>
  <c r="W194" s="1"/>
  <c r="Z193"/>
  <c r="Y193"/>
  <c r="U193"/>
  <c r="T193"/>
  <c r="P193"/>
  <c r="AG193" s="1"/>
  <c r="L193"/>
  <c r="M193" s="1"/>
  <c r="N193" s="1"/>
  <c r="O193" s="1"/>
  <c r="K193"/>
  <c r="J193"/>
  <c r="AA193" s="1"/>
  <c r="N192"/>
  <c r="O192" s="1"/>
  <c r="P192" s="1"/>
  <c r="AG192" s="1"/>
  <c r="AR192" s="1"/>
  <c r="M192"/>
  <c r="L192"/>
  <c r="K192"/>
  <c r="J192"/>
  <c r="Z191"/>
  <c r="U191"/>
  <c r="T191"/>
  <c r="K191"/>
  <c r="L191" s="1"/>
  <c r="M191" s="1"/>
  <c r="N191" s="1"/>
  <c r="O191" s="1"/>
  <c r="P191" s="1"/>
  <c r="AG191" s="1"/>
  <c r="J191"/>
  <c r="AA191" s="1"/>
  <c r="N190"/>
  <c r="O190" s="1"/>
  <c r="P190" s="1"/>
  <c r="AG190" s="1"/>
  <c r="AR190" s="1"/>
  <c r="M190"/>
  <c r="L190"/>
  <c r="K190"/>
  <c r="J190"/>
  <c r="AA190" s="1"/>
  <c r="AA189"/>
  <c r="Z189"/>
  <c r="Y189"/>
  <c r="U189"/>
  <c r="T189"/>
  <c r="R189"/>
  <c r="L189"/>
  <c r="M189" s="1"/>
  <c r="N189" s="1"/>
  <c r="O189" s="1"/>
  <c r="P189" s="1"/>
  <c r="AG189" s="1"/>
  <c r="K189"/>
  <c r="J189"/>
  <c r="AV188"/>
  <c r="AU188"/>
  <c r="AO188"/>
  <c r="AD188"/>
  <c r="Z188"/>
  <c r="Y188"/>
  <c r="X188"/>
  <c r="W188"/>
  <c r="V188"/>
  <c r="M188"/>
  <c r="N188" s="1"/>
  <c r="O188" s="1"/>
  <c r="P188" s="1"/>
  <c r="AG188" s="1"/>
  <c r="L188"/>
  <c r="K188"/>
  <c r="J188"/>
  <c r="AB187"/>
  <c r="Y187"/>
  <c r="U187"/>
  <c r="T187"/>
  <c r="M187"/>
  <c r="N187" s="1"/>
  <c r="O187" s="1"/>
  <c r="P187" s="1"/>
  <c r="AG187" s="1"/>
  <c r="L187"/>
  <c r="K187"/>
  <c r="J187"/>
  <c r="AA187" s="1"/>
  <c r="Y186"/>
  <c r="U186"/>
  <c r="M186"/>
  <c r="N186" s="1"/>
  <c r="O186" s="1"/>
  <c r="P186" s="1"/>
  <c r="AG186" s="1"/>
  <c r="L186"/>
  <c r="K186"/>
  <c r="J186"/>
  <c r="AB186" s="1"/>
  <c r="AV185"/>
  <c r="AU185"/>
  <c r="AO185"/>
  <c r="AD185"/>
  <c r="AC185"/>
  <c r="AA185"/>
  <c r="X185"/>
  <c r="V185"/>
  <c r="S185"/>
  <c r="M185"/>
  <c r="N185" s="1"/>
  <c r="O185" s="1"/>
  <c r="P185" s="1"/>
  <c r="AG185" s="1"/>
  <c r="K185"/>
  <c r="L185" s="1"/>
  <c r="J185"/>
  <c r="AA184"/>
  <c r="U184"/>
  <c r="S184"/>
  <c r="K184"/>
  <c r="L184" s="1"/>
  <c r="M184" s="1"/>
  <c r="N184" s="1"/>
  <c r="O184" s="1"/>
  <c r="P184" s="1"/>
  <c r="AG184" s="1"/>
  <c r="J184"/>
  <c r="AB184" s="1"/>
  <c r="Q183"/>
  <c r="AV183"/>
  <c r="AU183"/>
  <c r="AO183"/>
  <c r="AA183"/>
  <c r="Z183"/>
  <c r="X183"/>
  <c r="S183"/>
  <c r="R183"/>
  <c r="K183"/>
  <c r="L183" s="1"/>
  <c r="M183" s="1"/>
  <c r="N183" s="1"/>
  <c r="O183" s="1"/>
  <c r="P183" s="1"/>
  <c r="AG183" s="1"/>
  <c r="AR183" s="1"/>
  <c r="J183"/>
  <c r="AB182"/>
  <c r="AA182"/>
  <c r="Y182"/>
  <c r="T182"/>
  <c r="S182"/>
  <c r="K182"/>
  <c r="L182" s="1"/>
  <c r="M182" s="1"/>
  <c r="N182" s="1"/>
  <c r="O182" s="1"/>
  <c r="P182" s="1"/>
  <c r="AG182" s="1"/>
  <c r="J182"/>
  <c r="Z182" s="1"/>
  <c r="AV181"/>
  <c r="AU181"/>
  <c r="AO181"/>
  <c r="AD181"/>
  <c r="AC181"/>
  <c r="AA181"/>
  <c r="Y181"/>
  <c r="X181"/>
  <c r="W181"/>
  <c r="V181"/>
  <c r="T181"/>
  <c r="S181"/>
  <c r="K181"/>
  <c r="L181" s="1"/>
  <c r="M181" s="1"/>
  <c r="N181" s="1"/>
  <c r="O181" s="1"/>
  <c r="P181" s="1"/>
  <c r="AG181" s="1"/>
  <c r="J181"/>
  <c r="Z181" s="1"/>
  <c r="Z180"/>
  <c r="L180"/>
  <c r="M180" s="1"/>
  <c r="N180" s="1"/>
  <c r="O180" s="1"/>
  <c r="P180" s="1"/>
  <c r="AG180" s="1"/>
  <c r="K180"/>
  <c r="J180"/>
  <c r="Z179"/>
  <c r="K179"/>
  <c r="L179" s="1"/>
  <c r="M179" s="1"/>
  <c r="N179" s="1"/>
  <c r="O179" s="1"/>
  <c r="P179" s="1"/>
  <c r="AG179" s="1"/>
  <c r="J179"/>
  <c r="AB178"/>
  <c r="AA178"/>
  <c r="Y178"/>
  <c r="T178"/>
  <c r="S178"/>
  <c r="K178"/>
  <c r="L178" s="1"/>
  <c r="M178" s="1"/>
  <c r="N178" s="1"/>
  <c r="O178" s="1"/>
  <c r="P178" s="1"/>
  <c r="AG178" s="1"/>
  <c r="J178"/>
  <c r="Z178" s="1"/>
  <c r="AV177"/>
  <c r="AU177"/>
  <c r="AO177"/>
  <c r="AD177"/>
  <c r="AC177"/>
  <c r="AA177"/>
  <c r="Y177"/>
  <c r="X177"/>
  <c r="W177"/>
  <c r="V177"/>
  <c r="T177"/>
  <c r="S177"/>
  <c r="P177"/>
  <c r="AG177" s="1"/>
  <c r="K177"/>
  <c r="L177" s="1"/>
  <c r="M177" s="1"/>
  <c r="N177" s="1"/>
  <c r="O177" s="1"/>
  <c r="J177"/>
  <c r="Z177" s="1"/>
  <c r="AB176"/>
  <c r="AA176"/>
  <c r="Y176"/>
  <c r="U176"/>
  <c r="T176"/>
  <c r="S176"/>
  <c r="P176"/>
  <c r="AG176" s="1"/>
  <c r="K176"/>
  <c r="L176" s="1"/>
  <c r="M176" s="1"/>
  <c r="N176" s="1"/>
  <c r="O176" s="1"/>
  <c r="J176"/>
  <c r="Z176" s="1"/>
  <c r="AB175"/>
  <c r="AA175"/>
  <c r="Y175"/>
  <c r="U175"/>
  <c r="T175"/>
  <c r="S175"/>
  <c r="K175"/>
  <c r="L175" s="1"/>
  <c r="M175" s="1"/>
  <c r="N175" s="1"/>
  <c r="O175" s="1"/>
  <c r="P175" s="1"/>
  <c r="AG175" s="1"/>
  <c r="J175"/>
  <c r="Z175" s="1"/>
  <c r="AB174"/>
  <c r="AA174"/>
  <c r="Y174"/>
  <c r="U174"/>
  <c r="T174"/>
  <c r="S174"/>
  <c r="N174"/>
  <c r="O174" s="1"/>
  <c r="P174" s="1"/>
  <c r="AG174" s="1"/>
  <c r="K174"/>
  <c r="L174" s="1"/>
  <c r="M174" s="1"/>
  <c r="J174"/>
  <c r="Z174" s="1"/>
  <c r="AV173"/>
  <c r="AU173"/>
  <c r="AO173"/>
  <c r="AD173"/>
  <c r="AC173"/>
  <c r="AA173"/>
  <c r="X173"/>
  <c r="V173"/>
  <c r="S173"/>
  <c r="K173"/>
  <c r="L173" s="1"/>
  <c r="M173" s="1"/>
  <c r="N173" s="1"/>
  <c r="O173" s="1"/>
  <c r="P173" s="1"/>
  <c r="AG173" s="1"/>
  <c r="J173"/>
  <c r="AV172"/>
  <c r="AU172"/>
  <c r="AO172"/>
  <c r="Z172"/>
  <c r="X172"/>
  <c r="S172"/>
  <c r="R172"/>
  <c r="P172"/>
  <c r="AG172" s="1"/>
  <c r="AR172" s="1"/>
  <c r="K172"/>
  <c r="L172" s="1"/>
  <c r="M172" s="1"/>
  <c r="N172" s="1"/>
  <c r="O172" s="1"/>
  <c r="J172"/>
  <c r="K171"/>
  <c r="L171" s="1"/>
  <c r="M171" s="1"/>
  <c r="N171" s="1"/>
  <c r="O171" s="1"/>
  <c r="P171" s="1"/>
  <c r="AG171" s="1"/>
  <c r="J171"/>
  <c r="AA171" s="1"/>
  <c r="AA170"/>
  <c r="Z170"/>
  <c r="S170"/>
  <c r="P170"/>
  <c r="AG170" s="1"/>
  <c r="K170"/>
  <c r="L170" s="1"/>
  <c r="M170" s="1"/>
  <c r="N170" s="1"/>
  <c r="O170" s="1"/>
  <c r="J170"/>
  <c r="R170" s="1"/>
  <c r="AV169"/>
  <c r="AU169"/>
  <c r="AO169"/>
  <c r="AD169"/>
  <c r="AC169"/>
  <c r="X169"/>
  <c r="W169"/>
  <c r="V169"/>
  <c r="T169"/>
  <c r="M169"/>
  <c r="N169" s="1"/>
  <c r="O169" s="1"/>
  <c r="P169" s="1"/>
  <c r="AG169" s="1"/>
  <c r="L169"/>
  <c r="K169"/>
  <c r="J169"/>
  <c r="AA169" s="1"/>
  <c r="AB168"/>
  <c r="U168"/>
  <c r="T168"/>
  <c r="P168"/>
  <c r="AG168" s="1"/>
  <c r="O168"/>
  <c r="M168"/>
  <c r="N168" s="1"/>
  <c r="L168"/>
  <c r="K168"/>
  <c r="J168"/>
  <c r="AA168" s="1"/>
  <c r="AB167"/>
  <c r="AA167"/>
  <c r="Y167"/>
  <c r="U167"/>
  <c r="T167"/>
  <c r="S167"/>
  <c r="K167"/>
  <c r="L167" s="1"/>
  <c r="M167" s="1"/>
  <c r="N167" s="1"/>
  <c r="O167" s="1"/>
  <c r="P167" s="1"/>
  <c r="AG167" s="1"/>
  <c r="AR167" s="1"/>
  <c r="J167"/>
  <c r="Z167" s="1"/>
  <c r="AB166"/>
  <c r="AA166"/>
  <c r="Y166"/>
  <c r="U166"/>
  <c r="T166"/>
  <c r="S166"/>
  <c r="M166"/>
  <c r="N166" s="1"/>
  <c r="O166" s="1"/>
  <c r="P166" s="1"/>
  <c r="AG166" s="1"/>
  <c r="K166"/>
  <c r="L166" s="1"/>
  <c r="J166"/>
  <c r="Z166" s="1"/>
  <c r="AB165"/>
  <c r="AA165"/>
  <c r="Y165"/>
  <c r="U165"/>
  <c r="T165"/>
  <c r="S165"/>
  <c r="K165"/>
  <c r="L165" s="1"/>
  <c r="M165" s="1"/>
  <c r="N165" s="1"/>
  <c r="O165" s="1"/>
  <c r="P165" s="1"/>
  <c r="AG165" s="1"/>
  <c r="J165"/>
  <c r="Z165" s="1"/>
  <c r="AB164"/>
  <c r="AA164"/>
  <c r="Y164"/>
  <c r="U164"/>
  <c r="T164"/>
  <c r="S164"/>
  <c r="M164"/>
  <c r="N164" s="1"/>
  <c r="O164" s="1"/>
  <c r="P164" s="1"/>
  <c r="AG164" s="1"/>
  <c r="K164"/>
  <c r="L164" s="1"/>
  <c r="J164"/>
  <c r="Z164" s="1"/>
  <c r="AV163"/>
  <c r="AU163"/>
  <c r="AO163"/>
  <c r="X163"/>
  <c r="L163"/>
  <c r="M163" s="1"/>
  <c r="N163" s="1"/>
  <c r="O163" s="1"/>
  <c r="P163" s="1"/>
  <c r="AG163" s="1"/>
  <c r="K163"/>
  <c r="J163"/>
  <c r="AA163" s="1"/>
  <c r="Z162"/>
  <c r="T162"/>
  <c r="N162"/>
  <c r="O162" s="1"/>
  <c r="P162" s="1"/>
  <c r="AG162" s="1"/>
  <c r="K162"/>
  <c r="L162" s="1"/>
  <c r="M162" s="1"/>
  <c r="J162"/>
  <c r="AB161"/>
  <c r="AA161"/>
  <c r="U161"/>
  <c r="S161"/>
  <c r="R161"/>
  <c r="K161"/>
  <c r="L161" s="1"/>
  <c r="M161" s="1"/>
  <c r="N161" s="1"/>
  <c r="O161" s="1"/>
  <c r="P161" s="1"/>
  <c r="AG161" s="1"/>
  <c r="J161"/>
  <c r="Z161" s="1"/>
  <c r="AA160"/>
  <c r="Z160"/>
  <c r="U160"/>
  <c r="T160"/>
  <c r="R160"/>
  <c r="L160"/>
  <c r="M160" s="1"/>
  <c r="N160" s="1"/>
  <c r="O160" s="1"/>
  <c r="P160" s="1"/>
  <c r="AG160" s="1"/>
  <c r="K160"/>
  <c r="J160"/>
  <c r="Y160" s="1"/>
  <c r="S159"/>
  <c r="K159"/>
  <c r="L159" s="1"/>
  <c r="M159" s="1"/>
  <c r="N159" s="1"/>
  <c r="O159" s="1"/>
  <c r="P159" s="1"/>
  <c r="AG159" s="1"/>
  <c r="J159"/>
  <c r="AB159" s="1"/>
  <c r="Z158"/>
  <c r="U158"/>
  <c r="L158"/>
  <c r="M158" s="1"/>
  <c r="N158" s="1"/>
  <c r="O158" s="1"/>
  <c r="P158" s="1"/>
  <c r="AG158" s="1"/>
  <c r="K158"/>
  <c r="J158"/>
  <c r="AA158" s="1"/>
  <c r="N157"/>
  <c r="O157" s="1"/>
  <c r="P157" s="1"/>
  <c r="AG157" s="1"/>
  <c r="L157"/>
  <c r="M157" s="1"/>
  <c r="K157"/>
  <c r="J157"/>
  <c r="AB157" s="1"/>
  <c r="AA156"/>
  <c r="Z156"/>
  <c r="U156"/>
  <c r="T156"/>
  <c r="R156"/>
  <c r="L156"/>
  <c r="M156" s="1"/>
  <c r="N156" s="1"/>
  <c r="O156" s="1"/>
  <c r="P156" s="1"/>
  <c r="AG156" s="1"/>
  <c r="K156"/>
  <c r="J156"/>
  <c r="Y156" s="1"/>
  <c r="AV155"/>
  <c r="AU155"/>
  <c r="AO155"/>
  <c r="AD155"/>
  <c r="AA155"/>
  <c r="Z155"/>
  <c r="X155"/>
  <c r="V155"/>
  <c r="R155"/>
  <c r="M155"/>
  <c r="N155" s="1"/>
  <c r="O155" s="1"/>
  <c r="P155" s="1"/>
  <c r="AG155" s="1"/>
  <c r="K155"/>
  <c r="L155" s="1"/>
  <c r="J155"/>
  <c r="Y155" s="1"/>
  <c r="Z154"/>
  <c r="Y154"/>
  <c r="N154"/>
  <c r="O154" s="1"/>
  <c r="P154" s="1"/>
  <c r="AG154" s="1"/>
  <c r="L154"/>
  <c r="M154" s="1"/>
  <c r="K154"/>
  <c r="J154"/>
  <c r="AA154" s="1"/>
  <c r="Z153"/>
  <c r="Y153"/>
  <c r="T153"/>
  <c r="K153"/>
  <c r="L153" s="1"/>
  <c r="M153" s="1"/>
  <c r="N153" s="1"/>
  <c r="O153" s="1"/>
  <c r="P153" s="1"/>
  <c r="AG153" s="1"/>
  <c r="J153"/>
  <c r="AA153" s="1"/>
  <c r="K152"/>
  <c r="L152" s="1"/>
  <c r="M152" s="1"/>
  <c r="N152" s="1"/>
  <c r="O152" s="1"/>
  <c r="P152" s="1"/>
  <c r="AG152" s="1"/>
  <c r="J152"/>
  <c r="AB152" s="1"/>
  <c r="AA151"/>
  <c r="Z151"/>
  <c r="Y151"/>
  <c r="T151"/>
  <c r="R151"/>
  <c r="O151"/>
  <c r="P151" s="1"/>
  <c r="AG151" s="1"/>
  <c r="AR151" s="1"/>
  <c r="N151"/>
  <c r="K151"/>
  <c r="L151" s="1"/>
  <c r="M151" s="1"/>
  <c r="J151"/>
  <c r="AV150"/>
  <c r="AU150"/>
  <c r="AO150"/>
  <c r="AD150"/>
  <c r="AC150"/>
  <c r="AA150"/>
  <c r="Y150"/>
  <c r="X150"/>
  <c r="W150"/>
  <c r="V150"/>
  <c r="T150"/>
  <c r="S150"/>
  <c r="N150"/>
  <c r="O150" s="1"/>
  <c r="P150" s="1"/>
  <c r="AG150" s="1"/>
  <c r="L150"/>
  <c r="M150" s="1"/>
  <c r="K150"/>
  <c r="J150"/>
  <c r="Z150" s="1"/>
  <c r="AV149"/>
  <c r="AU149"/>
  <c r="X149"/>
  <c r="W149"/>
  <c r="K149"/>
  <c r="L149" s="1"/>
  <c r="M149" s="1"/>
  <c r="N149" s="1"/>
  <c r="O149" s="1"/>
  <c r="P149" s="1"/>
  <c r="AG149" s="1"/>
  <c r="J149"/>
  <c r="Z148"/>
  <c r="W148"/>
  <c r="T148"/>
  <c r="S148"/>
  <c r="L148"/>
  <c r="M148" s="1"/>
  <c r="N148" s="1"/>
  <c r="O148" s="1"/>
  <c r="P148" s="1"/>
  <c r="AG148" s="1"/>
  <c r="K148"/>
  <c r="J148"/>
  <c r="AC148" s="1"/>
  <c r="AC147"/>
  <c r="AA147"/>
  <c r="Z147"/>
  <c r="Y147"/>
  <c r="W147"/>
  <c r="T147"/>
  <c r="R147"/>
  <c r="K147"/>
  <c r="L147" s="1"/>
  <c r="M147" s="1"/>
  <c r="N147" s="1"/>
  <c r="O147" s="1"/>
  <c r="P147" s="1"/>
  <c r="AG147" s="1"/>
  <c r="J147"/>
  <c r="Y146"/>
  <c r="V146"/>
  <c r="K146"/>
  <c r="L146" s="1"/>
  <c r="M146" s="1"/>
  <c r="N146" s="1"/>
  <c r="O146" s="1"/>
  <c r="P146" s="1"/>
  <c r="AG146" s="1"/>
  <c r="J146"/>
  <c r="T146" s="1"/>
  <c r="V145"/>
  <c r="L145"/>
  <c r="M145" s="1"/>
  <c r="N145" s="1"/>
  <c r="O145" s="1"/>
  <c r="P145" s="1"/>
  <c r="AG145" s="1"/>
  <c r="K145"/>
  <c r="J145"/>
  <c r="AD144"/>
  <c r="Z144"/>
  <c r="Y144"/>
  <c r="V144"/>
  <c r="M144"/>
  <c r="N144" s="1"/>
  <c r="O144" s="1"/>
  <c r="P144" s="1"/>
  <c r="AG144" s="1"/>
  <c r="L144"/>
  <c r="K144"/>
  <c r="J144"/>
  <c r="W144" s="1"/>
  <c r="AD143"/>
  <c r="AA143"/>
  <c r="Z143"/>
  <c r="Y143"/>
  <c r="W143"/>
  <c r="V143"/>
  <c r="R143"/>
  <c r="M143"/>
  <c r="N143" s="1"/>
  <c r="O143" s="1"/>
  <c r="P143" s="1"/>
  <c r="AG143" s="1"/>
  <c r="K143"/>
  <c r="L143" s="1"/>
  <c r="J143"/>
  <c r="AD142"/>
  <c r="AA142"/>
  <c r="Z142"/>
  <c r="Y142"/>
  <c r="V142"/>
  <c r="R142"/>
  <c r="M142"/>
  <c r="N142" s="1"/>
  <c r="O142" s="1"/>
  <c r="P142" s="1"/>
  <c r="AG142" s="1"/>
  <c r="K142"/>
  <c r="L142" s="1"/>
  <c r="J142"/>
  <c r="AD141"/>
  <c r="K141"/>
  <c r="L141" s="1"/>
  <c r="M141" s="1"/>
  <c r="N141" s="1"/>
  <c r="O141" s="1"/>
  <c r="P141" s="1"/>
  <c r="AG141" s="1"/>
  <c r="J141"/>
  <c r="AA141" s="1"/>
  <c r="W140"/>
  <c r="V140"/>
  <c r="M140"/>
  <c r="N140" s="1"/>
  <c r="O140" s="1"/>
  <c r="P140" s="1"/>
  <c r="AG140" s="1"/>
  <c r="K140"/>
  <c r="L140" s="1"/>
  <c r="J140"/>
  <c r="AA140" s="1"/>
  <c r="AV139"/>
  <c r="AU139"/>
  <c r="AD139"/>
  <c r="AC139"/>
  <c r="AB139"/>
  <c r="Z139"/>
  <c r="Y139"/>
  <c r="X139"/>
  <c r="V139"/>
  <c r="U139"/>
  <c r="R139"/>
  <c r="M139"/>
  <c r="N139" s="1"/>
  <c r="O139" s="1"/>
  <c r="P139" s="1"/>
  <c r="AG139" s="1"/>
  <c r="L139"/>
  <c r="K139"/>
  <c r="J139"/>
  <c r="AV138"/>
  <c r="AU138"/>
  <c r="AA138"/>
  <c r="Y138"/>
  <c r="X138"/>
  <c r="W138"/>
  <c r="V138"/>
  <c r="R138"/>
  <c r="N138"/>
  <c r="O138" s="1"/>
  <c r="P138" s="1"/>
  <c r="AG138" s="1"/>
  <c r="M138"/>
  <c r="K138"/>
  <c r="L138" s="1"/>
  <c r="J138"/>
  <c r="AD138" s="1"/>
  <c r="AD137"/>
  <c r="V137"/>
  <c r="M137"/>
  <c r="N137" s="1"/>
  <c r="O137" s="1"/>
  <c r="P137" s="1"/>
  <c r="AG137" s="1"/>
  <c r="K137"/>
  <c r="L137" s="1"/>
  <c r="J137"/>
  <c r="AA137" s="1"/>
  <c r="AD136"/>
  <c r="Y136"/>
  <c r="W136"/>
  <c r="K136"/>
  <c r="L136" s="1"/>
  <c r="M136" s="1"/>
  <c r="N136" s="1"/>
  <c r="O136" s="1"/>
  <c r="P136" s="1"/>
  <c r="AG136" s="1"/>
  <c r="J136"/>
  <c r="AA136" s="1"/>
  <c r="AD135"/>
  <c r="T135"/>
  <c r="K135"/>
  <c r="L135" s="1"/>
  <c r="M135" s="1"/>
  <c r="N135" s="1"/>
  <c r="O135" s="1"/>
  <c r="P135" s="1"/>
  <c r="AG135" s="1"/>
  <c r="J135"/>
  <c r="AA135" s="1"/>
  <c r="AC134"/>
  <c r="Y134"/>
  <c r="W134"/>
  <c r="T134"/>
  <c r="K134"/>
  <c r="L134" s="1"/>
  <c r="M134" s="1"/>
  <c r="N134" s="1"/>
  <c r="O134" s="1"/>
  <c r="P134" s="1"/>
  <c r="AG134" s="1"/>
  <c r="J134"/>
  <c r="AA134" s="1"/>
  <c r="AC133"/>
  <c r="AA133"/>
  <c r="Y133"/>
  <c r="T133"/>
  <c r="S133"/>
  <c r="K133"/>
  <c r="L133" s="1"/>
  <c r="M133" s="1"/>
  <c r="N133" s="1"/>
  <c r="O133" s="1"/>
  <c r="P133" s="1"/>
  <c r="AG133" s="1"/>
  <c r="J133"/>
  <c r="AD133" s="1"/>
  <c r="AD132"/>
  <c r="V132"/>
  <c r="T132"/>
  <c r="L132"/>
  <c r="M132" s="1"/>
  <c r="N132" s="1"/>
  <c r="O132" s="1"/>
  <c r="P132" s="1"/>
  <c r="AG132" s="1"/>
  <c r="K132"/>
  <c r="J132"/>
  <c r="W132" s="1"/>
  <c r="AV131"/>
  <c r="AU131"/>
  <c r="AO131"/>
  <c r="AC131"/>
  <c r="Y131"/>
  <c r="X131"/>
  <c r="W131"/>
  <c r="U131"/>
  <c r="S131"/>
  <c r="K131"/>
  <c r="L131" s="1"/>
  <c r="M131" s="1"/>
  <c r="N131" s="1"/>
  <c r="O131" s="1"/>
  <c r="P131" s="1"/>
  <c r="AG131" s="1"/>
  <c r="J131"/>
  <c r="AB131" s="1"/>
  <c r="AR130"/>
  <c r="AC130"/>
  <c r="AA130"/>
  <c r="Y130"/>
  <c r="W130"/>
  <c r="U130"/>
  <c r="S130"/>
  <c r="K130"/>
  <c r="L130" s="1"/>
  <c r="M130" s="1"/>
  <c r="N130" s="1"/>
  <c r="O130" s="1"/>
  <c r="P130" s="1"/>
  <c r="AG130" s="1"/>
  <c r="J130"/>
  <c r="AB130" s="1"/>
  <c r="AC129"/>
  <c r="AA129"/>
  <c r="Y129"/>
  <c r="W129"/>
  <c r="U129"/>
  <c r="S129"/>
  <c r="K129"/>
  <c r="L129" s="1"/>
  <c r="M129" s="1"/>
  <c r="N129" s="1"/>
  <c r="O129" s="1"/>
  <c r="P129" s="1"/>
  <c r="AG129" s="1"/>
  <c r="J129"/>
  <c r="AB129" s="1"/>
  <c r="AC128"/>
  <c r="AA128"/>
  <c r="Y128"/>
  <c r="W128"/>
  <c r="U128"/>
  <c r="S128"/>
  <c r="K128"/>
  <c r="L128" s="1"/>
  <c r="M128" s="1"/>
  <c r="N128" s="1"/>
  <c r="O128" s="1"/>
  <c r="P128" s="1"/>
  <c r="AG128" s="1"/>
  <c r="J128"/>
  <c r="AB128" s="1"/>
  <c r="AC127"/>
  <c r="AA127"/>
  <c r="Y127"/>
  <c r="W127"/>
  <c r="U127"/>
  <c r="S127"/>
  <c r="K127"/>
  <c r="L127" s="1"/>
  <c r="M127" s="1"/>
  <c r="N127" s="1"/>
  <c r="O127" s="1"/>
  <c r="P127" s="1"/>
  <c r="AG127" s="1"/>
  <c r="J127"/>
  <c r="AB127" s="1"/>
  <c r="AR126"/>
  <c r="AC126"/>
  <c r="AA126"/>
  <c r="Y126"/>
  <c r="W126"/>
  <c r="U126"/>
  <c r="S126"/>
  <c r="K126"/>
  <c r="L126" s="1"/>
  <c r="M126" s="1"/>
  <c r="N126" s="1"/>
  <c r="O126" s="1"/>
  <c r="P126" s="1"/>
  <c r="AG126" s="1"/>
  <c r="J126"/>
  <c r="AB126" s="1"/>
  <c r="AC125"/>
  <c r="AA125"/>
  <c r="Y125"/>
  <c r="U125"/>
  <c r="S125"/>
  <c r="K125"/>
  <c r="L125" s="1"/>
  <c r="M125" s="1"/>
  <c r="N125" s="1"/>
  <c r="O125" s="1"/>
  <c r="P125" s="1"/>
  <c r="AG125" s="1"/>
  <c r="J125"/>
  <c r="AB125" s="1"/>
  <c r="AR124"/>
  <c r="AC124"/>
  <c r="AA124"/>
  <c r="Y124"/>
  <c r="U124"/>
  <c r="S124"/>
  <c r="K124"/>
  <c r="L124" s="1"/>
  <c r="M124" s="1"/>
  <c r="N124" s="1"/>
  <c r="O124" s="1"/>
  <c r="P124" s="1"/>
  <c r="AG124" s="1"/>
  <c r="J124"/>
  <c r="AB124" s="1"/>
  <c r="AC123"/>
  <c r="AA123"/>
  <c r="Y123"/>
  <c r="U123"/>
  <c r="S123"/>
  <c r="K123"/>
  <c r="L123" s="1"/>
  <c r="M123" s="1"/>
  <c r="N123" s="1"/>
  <c r="O123" s="1"/>
  <c r="P123" s="1"/>
  <c r="AG123" s="1"/>
  <c r="J123"/>
  <c r="AB123" s="1"/>
  <c r="AU122"/>
  <c r="AB122"/>
  <c r="AA122"/>
  <c r="Y122"/>
  <c r="X122"/>
  <c r="U122"/>
  <c r="T122"/>
  <c r="S122"/>
  <c r="O122"/>
  <c r="P122" s="1"/>
  <c r="AG122" s="1"/>
  <c r="K122"/>
  <c r="L122" s="1"/>
  <c r="M122" s="1"/>
  <c r="N122" s="1"/>
  <c r="J122"/>
  <c r="Z122" s="1"/>
  <c r="AB121"/>
  <c r="AA121"/>
  <c r="Y121"/>
  <c r="U121"/>
  <c r="T121"/>
  <c r="S121"/>
  <c r="K121"/>
  <c r="L121" s="1"/>
  <c r="M121" s="1"/>
  <c r="N121" s="1"/>
  <c r="O121" s="1"/>
  <c r="P121" s="1"/>
  <c r="AG121" s="1"/>
  <c r="J121"/>
  <c r="Z121" s="1"/>
  <c r="AB120"/>
  <c r="AA120"/>
  <c r="Y120"/>
  <c r="U120"/>
  <c r="T120"/>
  <c r="S120"/>
  <c r="K120"/>
  <c r="L120" s="1"/>
  <c r="M120" s="1"/>
  <c r="N120" s="1"/>
  <c r="O120" s="1"/>
  <c r="P120" s="1"/>
  <c r="AG120" s="1"/>
  <c r="J120"/>
  <c r="Z120" s="1"/>
  <c r="AB119"/>
  <c r="AA119"/>
  <c r="Y119"/>
  <c r="U119"/>
  <c r="T119"/>
  <c r="S119"/>
  <c r="O119"/>
  <c r="P119" s="1"/>
  <c r="AG119" s="1"/>
  <c r="K119"/>
  <c r="L119" s="1"/>
  <c r="M119" s="1"/>
  <c r="N119" s="1"/>
  <c r="J119"/>
  <c r="Z119" s="1"/>
  <c r="AB118"/>
  <c r="AA118"/>
  <c r="Y118"/>
  <c r="U118"/>
  <c r="T118"/>
  <c r="S118"/>
  <c r="K118"/>
  <c r="L118" s="1"/>
  <c r="M118" s="1"/>
  <c r="N118" s="1"/>
  <c r="O118" s="1"/>
  <c r="P118" s="1"/>
  <c r="AG118" s="1"/>
  <c r="J118"/>
  <c r="Z118" s="1"/>
  <c r="AB117"/>
  <c r="AA117"/>
  <c r="Y117"/>
  <c r="U117"/>
  <c r="T117"/>
  <c r="S117"/>
  <c r="N117"/>
  <c r="O117" s="1"/>
  <c r="P117" s="1"/>
  <c r="AG117" s="1"/>
  <c r="K117"/>
  <c r="L117" s="1"/>
  <c r="M117" s="1"/>
  <c r="J117"/>
  <c r="Z117" s="1"/>
  <c r="AB116"/>
  <c r="AA116"/>
  <c r="Y116"/>
  <c r="U116"/>
  <c r="T116"/>
  <c r="S116"/>
  <c r="K116"/>
  <c r="L116" s="1"/>
  <c r="M116" s="1"/>
  <c r="N116" s="1"/>
  <c r="O116" s="1"/>
  <c r="P116" s="1"/>
  <c r="AG116" s="1"/>
  <c r="J116"/>
  <c r="Z116" s="1"/>
  <c r="AB115"/>
  <c r="AA115"/>
  <c r="Y115"/>
  <c r="U115"/>
  <c r="T115"/>
  <c r="S115"/>
  <c r="N115"/>
  <c r="O115" s="1"/>
  <c r="P115" s="1"/>
  <c r="AG115" s="1"/>
  <c r="K115"/>
  <c r="L115" s="1"/>
  <c r="M115" s="1"/>
  <c r="J115"/>
  <c r="Z115" s="1"/>
  <c r="AA114"/>
  <c r="Y114"/>
  <c r="U114"/>
  <c r="S114"/>
  <c r="N114"/>
  <c r="O114" s="1"/>
  <c r="P114" s="1"/>
  <c r="AG114" s="1"/>
  <c r="K114"/>
  <c r="L114" s="1"/>
  <c r="M114" s="1"/>
  <c r="J114"/>
  <c r="Z114" s="1"/>
  <c r="AA113"/>
  <c r="Y113"/>
  <c r="S113"/>
  <c r="K113"/>
  <c r="L113" s="1"/>
  <c r="M113" s="1"/>
  <c r="N113" s="1"/>
  <c r="O113" s="1"/>
  <c r="P113" s="1"/>
  <c r="AG113" s="1"/>
  <c r="J113"/>
  <c r="Z113" s="1"/>
  <c r="AO112"/>
  <c r="AU112"/>
  <c r="AD112"/>
  <c r="AC112"/>
  <c r="AA112"/>
  <c r="X112"/>
  <c r="W112"/>
  <c r="V112"/>
  <c r="T112"/>
  <c r="S112"/>
  <c r="N112"/>
  <c r="O112" s="1"/>
  <c r="P112" s="1"/>
  <c r="AG112" s="1"/>
  <c r="K112"/>
  <c r="L112" s="1"/>
  <c r="M112" s="1"/>
  <c r="J112"/>
  <c r="Z112" s="1"/>
  <c r="AD111"/>
  <c r="AC111"/>
  <c r="AA111"/>
  <c r="Y111"/>
  <c r="W111"/>
  <c r="V111"/>
  <c r="T111"/>
  <c r="S111"/>
  <c r="M111"/>
  <c r="N111" s="1"/>
  <c r="O111" s="1"/>
  <c r="P111" s="1"/>
  <c r="AG111" s="1"/>
  <c r="K111"/>
  <c r="L111" s="1"/>
  <c r="J111"/>
  <c r="Z111" s="1"/>
  <c r="AD110"/>
  <c r="AC110"/>
  <c r="AA110"/>
  <c r="Y110"/>
  <c r="W110"/>
  <c r="V110"/>
  <c r="T110"/>
  <c r="S110"/>
  <c r="L110"/>
  <c r="M110" s="1"/>
  <c r="N110" s="1"/>
  <c r="O110" s="1"/>
  <c r="P110" s="1"/>
  <c r="AG110" s="1"/>
  <c r="K110"/>
  <c r="J110"/>
  <c r="Z110" s="1"/>
  <c r="AD109"/>
  <c r="AC109"/>
  <c r="AA109"/>
  <c r="Y109"/>
  <c r="V109"/>
  <c r="T109"/>
  <c r="S109"/>
  <c r="M109"/>
  <c r="N109" s="1"/>
  <c r="O109" s="1"/>
  <c r="P109" s="1"/>
  <c r="AG109" s="1"/>
  <c r="K109"/>
  <c r="L109" s="1"/>
  <c r="J109"/>
  <c r="W109" s="1"/>
  <c r="AD108"/>
  <c r="AC108"/>
  <c r="AA108"/>
  <c r="Y108"/>
  <c r="V108"/>
  <c r="T108"/>
  <c r="S108"/>
  <c r="K108"/>
  <c r="L108" s="1"/>
  <c r="M108" s="1"/>
  <c r="N108" s="1"/>
  <c r="O108" s="1"/>
  <c r="P108" s="1"/>
  <c r="AG108" s="1"/>
  <c r="J108"/>
  <c r="W108" s="1"/>
  <c r="AD107"/>
  <c r="AC107"/>
  <c r="Y107"/>
  <c r="W107"/>
  <c r="V107"/>
  <c r="T107"/>
  <c r="L107"/>
  <c r="M107" s="1"/>
  <c r="N107" s="1"/>
  <c r="O107" s="1"/>
  <c r="P107" s="1"/>
  <c r="AG107" s="1"/>
  <c r="K107"/>
  <c r="J107"/>
  <c r="AA107" s="1"/>
  <c r="AV106"/>
  <c r="AU106"/>
  <c r="AO106"/>
  <c r="X106"/>
  <c r="L106"/>
  <c r="M106" s="1"/>
  <c r="N106" s="1"/>
  <c r="O106" s="1"/>
  <c r="P106" s="1"/>
  <c r="AG106" s="1"/>
  <c r="K106"/>
  <c r="J106"/>
  <c r="T105"/>
  <c r="R105"/>
  <c r="K105"/>
  <c r="L105" s="1"/>
  <c r="M105" s="1"/>
  <c r="N105" s="1"/>
  <c r="O105" s="1"/>
  <c r="P105" s="1"/>
  <c r="AG105" s="1"/>
  <c r="J105"/>
  <c r="U105" s="1"/>
  <c r="AB104"/>
  <c r="AA104"/>
  <c r="Y104"/>
  <c r="U104"/>
  <c r="T104"/>
  <c r="S104"/>
  <c r="K104"/>
  <c r="L104" s="1"/>
  <c r="M104" s="1"/>
  <c r="N104" s="1"/>
  <c r="O104" s="1"/>
  <c r="P104" s="1"/>
  <c r="AG104" s="1"/>
  <c r="J104"/>
  <c r="Z104" s="1"/>
  <c r="AB103"/>
  <c r="Y103"/>
  <c r="U103"/>
  <c r="T103"/>
  <c r="O103"/>
  <c r="P103" s="1"/>
  <c r="AG103" s="1"/>
  <c r="L103"/>
  <c r="M103" s="1"/>
  <c r="N103" s="1"/>
  <c r="K103"/>
  <c r="J103"/>
  <c r="AA103" s="1"/>
  <c r="AV102"/>
  <c r="AU102"/>
  <c r="AO102"/>
  <c r="Z102"/>
  <c r="X102"/>
  <c r="Q102"/>
  <c r="M102"/>
  <c r="N102" s="1"/>
  <c r="O102" s="1"/>
  <c r="P102" s="1"/>
  <c r="AG102" s="1"/>
  <c r="K102"/>
  <c r="L102" s="1"/>
  <c r="J102"/>
  <c r="Z101"/>
  <c r="U101"/>
  <c r="M101"/>
  <c r="N101" s="1"/>
  <c r="O101" s="1"/>
  <c r="P101" s="1"/>
  <c r="AG101" s="1"/>
  <c r="K101"/>
  <c r="L101" s="1"/>
  <c r="J101"/>
  <c r="Z100"/>
  <c r="U100"/>
  <c r="M100"/>
  <c r="N100" s="1"/>
  <c r="O100" s="1"/>
  <c r="P100" s="1"/>
  <c r="AG100" s="1"/>
  <c r="K100"/>
  <c r="L100" s="1"/>
  <c r="J100"/>
  <c r="K99"/>
  <c r="L99" s="1"/>
  <c r="M99" s="1"/>
  <c r="N99" s="1"/>
  <c r="O99" s="1"/>
  <c r="P99" s="1"/>
  <c r="AG99" s="1"/>
  <c r="J99"/>
  <c r="AA99" s="1"/>
  <c r="AV98"/>
  <c r="AU98"/>
  <c r="AO98"/>
  <c r="AD98"/>
  <c r="AC98"/>
  <c r="Z98"/>
  <c r="X98"/>
  <c r="W98"/>
  <c r="V98"/>
  <c r="R98"/>
  <c r="Q98"/>
  <c r="K98"/>
  <c r="L98" s="1"/>
  <c r="M98" s="1"/>
  <c r="N98" s="1"/>
  <c r="O98" s="1"/>
  <c r="P98" s="1"/>
  <c r="AG98" s="1"/>
  <c r="J98"/>
  <c r="U97"/>
  <c r="O97"/>
  <c r="P97" s="1"/>
  <c r="AG97" s="1"/>
  <c r="M97"/>
  <c r="N97" s="1"/>
  <c r="K97"/>
  <c r="L97" s="1"/>
  <c r="J97"/>
  <c r="R97" s="1"/>
  <c r="U96"/>
  <c r="M96"/>
  <c r="N96" s="1"/>
  <c r="O96" s="1"/>
  <c r="P96" s="1"/>
  <c r="AG96" s="1"/>
  <c r="AR96" s="1"/>
  <c r="K96"/>
  <c r="L96" s="1"/>
  <c r="J96"/>
  <c r="AB95"/>
  <c r="AA95"/>
  <c r="Y95"/>
  <c r="T95"/>
  <c r="S95"/>
  <c r="P95"/>
  <c r="AG95" s="1"/>
  <c r="K95"/>
  <c r="L95" s="1"/>
  <c r="M95" s="1"/>
  <c r="N95" s="1"/>
  <c r="O95" s="1"/>
  <c r="J95"/>
  <c r="Z95" s="1"/>
  <c r="AV94"/>
  <c r="AU94"/>
  <c r="AO94"/>
  <c r="AD94"/>
  <c r="AC94"/>
  <c r="AA94"/>
  <c r="Y94"/>
  <c r="X94"/>
  <c r="W94"/>
  <c r="V94"/>
  <c r="T94"/>
  <c r="S94"/>
  <c r="K94"/>
  <c r="L94" s="1"/>
  <c r="M94" s="1"/>
  <c r="N94" s="1"/>
  <c r="O94" s="1"/>
  <c r="P94" s="1"/>
  <c r="AG94" s="1"/>
  <c r="J94"/>
  <c r="Z94" s="1"/>
  <c r="AV93"/>
  <c r="AU93"/>
  <c r="AO93"/>
  <c r="AC93"/>
  <c r="Z93"/>
  <c r="Y93"/>
  <c r="X93"/>
  <c r="U93"/>
  <c r="S93"/>
  <c r="R93"/>
  <c r="K93"/>
  <c r="L93" s="1"/>
  <c r="M93" s="1"/>
  <c r="N93" s="1"/>
  <c r="O93" s="1"/>
  <c r="P93" s="1"/>
  <c r="AG93" s="1"/>
  <c r="J93"/>
  <c r="Z92"/>
  <c r="Y92"/>
  <c r="U92"/>
  <c r="S92"/>
  <c r="R92"/>
  <c r="K92"/>
  <c r="L92" s="1"/>
  <c r="M92" s="1"/>
  <c r="N92" s="1"/>
  <c r="O92" s="1"/>
  <c r="P92" s="1"/>
  <c r="AG92" s="1"/>
  <c r="J92"/>
  <c r="AA92" s="1"/>
  <c r="AA91"/>
  <c r="Z91"/>
  <c r="Y91"/>
  <c r="S91"/>
  <c r="R91"/>
  <c r="K91"/>
  <c r="L91" s="1"/>
  <c r="M91" s="1"/>
  <c r="N91" s="1"/>
  <c r="O91" s="1"/>
  <c r="P91" s="1"/>
  <c r="AG91" s="1"/>
  <c r="J91"/>
  <c r="AG90"/>
  <c r="AA90"/>
  <c r="N90"/>
  <c r="O90" s="1"/>
  <c r="P90" s="1"/>
  <c r="L90"/>
  <c r="M90" s="1"/>
  <c r="K90"/>
  <c r="J90"/>
  <c r="T90" s="1"/>
  <c r="AB89"/>
  <c r="Z89"/>
  <c r="Y89"/>
  <c r="R89"/>
  <c r="K89"/>
  <c r="L89" s="1"/>
  <c r="M89" s="1"/>
  <c r="N89" s="1"/>
  <c r="O89" s="1"/>
  <c r="P89" s="1"/>
  <c r="AG89" s="1"/>
  <c r="J89"/>
  <c r="AB88"/>
  <c r="AA88"/>
  <c r="Z88"/>
  <c r="S88"/>
  <c r="R88"/>
  <c r="K88"/>
  <c r="L88" s="1"/>
  <c r="M88" s="1"/>
  <c r="N88" s="1"/>
  <c r="O88" s="1"/>
  <c r="P88" s="1"/>
  <c r="AG88" s="1"/>
  <c r="J88"/>
  <c r="Y88" s="1"/>
  <c r="Z87"/>
  <c r="T87"/>
  <c r="N87"/>
  <c r="O87" s="1"/>
  <c r="P87" s="1"/>
  <c r="AG87" s="1"/>
  <c r="K87"/>
  <c r="L87" s="1"/>
  <c r="M87" s="1"/>
  <c r="J87"/>
  <c r="AA87" s="1"/>
  <c r="AV86"/>
  <c r="AU86"/>
  <c r="AO86"/>
  <c r="AD86"/>
  <c r="AC86"/>
  <c r="AA86"/>
  <c r="Y86"/>
  <c r="X86"/>
  <c r="W86"/>
  <c r="V86"/>
  <c r="T86"/>
  <c r="S86"/>
  <c r="N86"/>
  <c r="O86" s="1"/>
  <c r="P86" s="1"/>
  <c r="AG86" s="1"/>
  <c r="L86"/>
  <c r="M86" s="1"/>
  <c r="K86"/>
  <c r="J86"/>
  <c r="Z86" s="1"/>
  <c r="AB85"/>
  <c r="AA85"/>
  <c r="Y85"/>
  <c r="U85"/>
  <c r="T85"/>
  <c r="S85"/>
  <c r="K85"/>
  <c r="L85" s="1"/>
  <c r="M85" s="1"/>
  <c r="N85" s="1"/>
  <c r="O85" s="1"/>
  <c r="P85" s="1"/>
  <c r="AG85" s="1"/>
  <c r="J85"/>
  <c r="Z85" s="1"/>
  <c r="AB84"/>
  <c r="AA84"/>
  <c r="Y84"/>
  <c r="U84"/>
  <c r="T84"/>
  <c r="S84"/>
  <c r="P84"/>
  <c r="AG84" s="1"/>
  <c r="K84"/>
  <c r="L84" s="1"/>
  <c r="M84" s="1"/>
  <c r="N84" s="1"/>
  <c r="O84" s="1"/>
  <c r="J84"/>
  <c r="Z84" s="1"/>
  <c r="AV83"/>
  <c r="AU83"/>
  <c r="AO83"/>
  <c r="X83"/>
  <c r="V83"/>
  <c r="K83"/>
  <c r="L83" s="1"/>
  <c r="M83" s="1"/>
  <c r="N83" s="1"/>
  <c r="O83" s="1"/>
  <c r="P83" s="1"/>
  <c r="AG83" s="1"/>
  <c r="J83"/>
  <c r="Y82"/>
  <c r="U82"/>
  <c r="P82"/>
  <c r="AG82" s="1"/>
  <c r="L82"/>
  <c r="M82" s="1"/>
  <c r="N82" s="1"/>
  <c r="O82" s="1"/>
  <c r="K82"/>
  <c r="J82"/>
  <c r="AA82" s="1"/>
  <c r="AA81"/>
  <c r="Y81"/>
  <c r="U81"/>
  <c r="T81"/>
  <c r="R81"/>
  <c r="L81"/>
  <c r="M81" s="1"/>
  <c r="N81" s="1"/>
  <c r="O81" s="1"/>
  <c r="P81" s="1"/>
  <c r="AG81" s="1"/>
  <c r="K81"/>
  <c r="J81"/>
  <c r="Z81" s="1"/>
  <c r="AA80"/>
  <c r="Z80"/>
  <c r="Y80"/>
  <c r="U80"/>
  <c r="T80"/>
  <c r="R80"/>
  <c r="K80"/>
  <c r="L80" s="1"/>
  <c r="M80" s="1"/>
  <c r="N80" s="1"/>
  <c r="O80" s="1"/>
  <c r="P80" s="1"/>
  <c r="AG80" s="1"/>
  <c r="J80"/>
  <c r="K79"/>
  <c r="L79" s="1"/>
  <c r="M79" s="1"/>
  <c r="N79" s="1"/>
  <c r="O79" s="1"/>
  <c r="P79" s="1"/>
  <c r="AG79" s="1"/>
  <c r="J79"/>
  <c r="AB79" s="1"/>
  <c r="Y78"/>
  <c r="U78"/>
  <c r="L78"/>
  <c r="M78" s="1"/>
  <c r="N78" s="1"/>
  <c r="O78" s="1"/>
  <c r="P78" s="1"/>
  <c r="AG78" s="1"/>
  <c r="K78"/>
  <c r="J78"/>
  <c r="AA78" s="1"/>
  <c r="AA77"/>
  <c r="Y77"/>
  <c r="U77"/>
  <c r="T77"/>
  <c r="R77"/>
  <c r="N77"/>
  <c r="O77" s="1"/>
  <c r="P77" s="1"/>
  <c r="AG77" s="1"/>
  <c r="K77"/>
  <c r="L77" s="1"/>
  <c r="M77" s="1"/>
  <c r="J77"/>
  <c r="Z77" s="1"/>
  <c r="AA76"/>
  <c r="Z76"/>
  <c r="Y76"/>
  <c r="U76"/>
  <c r="T76"/>
  <c r="R76"/>
  <c r="K76"/>
  <c r="L76" s="1"/>
  <c r="M76" s="1"/>
  <c r="N76" s="1"/>
  <c r="O76" s="1"/>
  <c r="P76" s="1"/>
  <c r="AG76" s="1"/>
  <c r="J76"/>
  <c r="AV75"/>
  <c r="AU75"/>
  <c r="AO75"/>
  <c r="AD75"/>
  <c r="AA75"/>
  <c r="Z75"/>
  <c r="Y75"/>
  <c r="X75"/>
  <c r="W75"/>
  <c r="V75"/>
  <c r="R75"/>
  <c r="K75"/>
  <c r="L75" s="1"/>
  <c r="M75" s="1"/>
  <c r="N75" s="1"/>
  <c r="O75" s="1"/>
  <c r="P75" s="1"/>
  <c r="AG75" s="1"/>
  <c r="J75"/>
  <c r="U74"/>
  <c r="L74"/>
  <c r="M74" s="1"/>
  <c r="N74" s="1"/>
  <c r="O74" s="1"/>
  <c r="P74" s="1"/>
  <c r="AG74" s="1"/>
  <c r="K74"/>
  <c r="J74"/>
  <c r="Z74" s="1"/>
  <c r="AB73"/>
  <c r="U73"/>
  <c r="T73"/>
  <c r="O73"/>
  <c r="P73" s="1"/>
  <c r="AG73" s="1"/>
  <c r="L73"/>
  <c r="M73" s="1"/>
  <c r="N73" s="1"/>
  <c r="K73"/>
  <c r="J73"/>
  <c r="AA73" s="1"/>
  <c r="AB72"/>
  <c r="U72"/>
  <c r="T72"/>
  <c r="O72"/>
  <c r="P72" s="1"/>
  <c r="AG72" s="1"/>
  <c r="L72"/>
  <c r="M72" s="1"/>
  <c r="N72" s="1"/>
  <c r="K72"/>
  <c r="J72"/>
  <c r="AA72" s="1"/>
  <c r="AV71"/>
  <c r="AU71"/>
  <c r="AO71"/>
  <c r="Y71"/>
  <c r="X71"/>
  <c r="T71"/>
  <c r="L71"/>
  <c r="M71" s="1"/>
  <c r="N71" s="1"/>
  <c r="O71" s="1"/>
  <c r="P71" s="1"/>
  <c r="AG71" s="1"/>
  <c r="K71"/>
  <c r="J71"/>
  <c r="W71" s="1"/>
  <c r="AB70"/>
  <c r="Y70"/>
  <c r="T70"/>
  <c r="L70"/>
  <c r="M70" s="1"/>
  <c r="N70" s="1"/>
  <c r="O70" s="1"/>
  <c r="P70" s="1"/>
  <c r="AG70" s="1"/>
  <c r="K70"/>
  <c r="J70"/>
  <c r="AV69"/>
  <c r="AU69"/>
  <c r="AR69"/>
  <c r="AO69"/>
  <c r="AD69"/>
  <c r="AA69"/>
  <c r="Y69"/>
  <c r="X69"/>
  <c r="W69"/>
  <c r="V69"/>
  <c r="T69"/>
  <c r="S69"/>
  <c r="N69"/>
  <c r="O69" s="1"/>
  <c r="P69" s="1"/>
  <c r="AG69" s="1"/>
  <c r="K69"/>
  <c r="L69" s="1"/>
  <c r="M69" s="1"/>
  <c r="J69"/>
  <c r="AC69" s="1"/>
  <c r="L68"/>
  <c r="M68" s="1"/>
  <c r="N68" s="1"/>
  <c r="O68" s="1"/>
  <c r="P68" s="1"/>
  <c r="AG68" s="1"/>
  <c r="K68"/>
  <c r="J68"/>
  <c r="AV67"/>
  <c r="AU67"/>
  <c r="AO67"/>
  <c r="AC67"/>
  <c r="Y67"/>
  <c r="X67"/>
  <c r="W67"/>
  <c r="T67"/>
  <c r="M67"/>
  <c r="N67" s="1"/>
  <c r="O67" s="1"/>
  <c r="P67" s="1"/>
  <c r="AG67" s="1"/>
  <c r="L67"/>
  <c r="K67"/>
  <c r="J67"/>
  <c r="AA67" s="1"/>
  <c r="U66"/>
  <c r="K66"/>
  <c r="L66" s="1"/>
  <c r="M66" s="1"/>
  <c r="N66" s="1"/>
  <c r="O66" s="1"/>
  <c r="P66" s="1"/>
  <c r="AG66" s="1"/>
  <c r="J66"/>
  <c r="AB66" s="1"/>
  <c r="AB65"/>
  <c r="AA65"/>
  <c r="Y65"/>
  <c r="U65"/>
  <c r="T65"/>
  <c r="S65"/>
  <c r="K65"/>
  <c r="L65" s="1"/>
  <c r="M65" s="1"/>
  <c r="N65" s="1"/>
  <c r="O65" s="1"/>
  <c r="P65" s="1"/>
  <c r="AG65" s="1"/>
  <c r="J65"/>
  <c r="Z65" s="1"/>
  <c r="R64"/>
  <c r="O64"/>
  <c r="P64" s="1"/>
  <c r="AG64" s="1"/>
  <c r="L64"/>
  <c r="M64" s="1"/>
  <c r="N64" s="1"/>
  <c r="K64"/>
  <c r="J64"/>
  <c r="AR63"/>
  <c r="AB63"/>
  <c r="AA63"/>
  <c r="Y63"/>
  <c r="U63"/>
  <c r="T63"/>
  <c r="S63"/>
  <c r="P63"/>
  <c r="AG63" s="1"/>
  <c r="K63"/>
  <c r="L63" s="1"/>
  <c r="M63" s="1"/>
  <c r="N63" s="1"/>
  <c r="O63" s="1"/>
  <c r="J63"/>
  <c r="Z63" s="1"/>
  <c r="AV62"/>
  <c r="AU62"/>
  <c r="AO62"/>
  <c r="AD62"/>
  <c r="AC62"/>
  <c r="AA62"/>
  <c r="X62"/>
  <c r="V62"/>
  <c r="S62"/>
  <c r="K62"/>
  <c r="L62" s="1"/>
  <c r="M62" s="1"/>
  <c r="N62" s="1"/>
  <c r="O62" s="1"/>
  <c r="P62" s="1"/>
  <c r="AG62" s="1"/>
  <c r="J62"/>
  <c r="AA61"/>
  <c r="U61"/>
  <c r="S61"/>
  <c r="K61"/>
  <c r="L61" s="1"/>
  <c r="M61" s="1"/>
  <c r="N61" s="1"/>
  <c r="O61" s="1"/>
  <c r="P61" s="1"/>
  <c r="AG61" s="1"/>
  <c r="J61"/>
  <c r="AB61" s="1"/>
  <c r="K60"/>
  <c r="L60" s="1"/>
  <c r="M60" s="1"/>
  <c r="N60" s="1"/>
  <c r="O60" s="1"/>
  <c r="P60" s="1"/>
  <c r="AG60" s="1"/>
  <c r="J60"/>
  <c r="U60" s="1"/>
  <c r="K59"/>
  <c r="L59" s="1"/>
  <c r="M59" s="1"/>
  <c r="N59" s="1"/>
  <c r="O59" s="1"/>
  <c r="P59" s="1"/>
  <c r="AG59" s="1"/>
  <c r="J59"/>
  <c r="U59" s="1"/>
  <c r="K58"/>
  <c r="L58" s="1"/>
  <c r="M58" s="1"/>
  <c r="N58" s="1"/>
  <c r="O58" s="1"/>
  <c r="P58" s="1"/>
  <c r="AG58" s="1"/>
  <c r="J58"/>
  <c r="U58" s="1"/>
  <c r="AV57"/>
  <c r="AU57"/>
  <c r="AO57"/>
  <c r="X57"/>
  <c r="K57"/>
  <c r="L57" s="1"/>
  <c r="M57" s="1"/>
  <c r="N57" s="1"/>
  <c r="O57" s="1"/>
  <c r="P57" s="1"/>
  <c r="AG57" s="1"/>
  <c r="J57"/>
  <c r="AV56"/>
  <c r="AU56"/>
  <c r="AO56"/>
  <c r="AB56"/>
  <c r="Z56"/>
  <c r="X56"/>
  <c r="W56"/>
  <c r="L56"/>
  <c r="M56" s="1"/>
  <c r="N56" s="1"/>
  <c r="O56" s="1"/>
  <c r="P56" s="1"/>
  <c r="AG56" s="1"/>
  <c r="K56"/>
  <c r="J56"/>
  <c r="R56" s="1"/>
  <c r="AB55"/>
  <c r="Z55"/>
  <c r="T55"/>
  <c r="R55"/>
  <c r="L55"/>
  <c r="M55" s="1"/>
  <c r="N55" s="1"/>
  <c r="O55" s="1"/>
  <c r="P55" s="1"/>
  <c r="AG55" s="1"/>
  <c r="K55"/>
  <c r="J55"/>
  <c r="L54"/>
  <c r="M54" s="1"/>
  <c r="N54" s="1"/>
  <c r="O54" s="1"/>
  <c r="P54" s="1"/>
  <c r="AG54" s="1"/>
  <c r="K54"/>
  <c r="J54"/>
  <c r="T54" s="1"/>
  <c r="AV53"/>
  <c r="AU53"/>
  <c r="AO53"/>
  <c r="AC53"/>
  <c r="Z53"/>
  <c r="Y53"/>
  <c r="X53"/>
  <c r="W53"/>
  <c r="R53"/>
  <c r="O53"/>
  <c r="P53" s="1"/>
  <c r="AG53" s="1"/>
  <c r="M53"/>
  <c r="N53" s="1"/>
  <c r="L53"/>
  <c r="K53"/>
  <c r="J53"/>
  <c r="T53" s="1"/>
  <c r="Y52"/>
  <c r="M52"/>
  <c r="N52" s="1"/>
  <c r="O52" s="1"/>
  <c r="P52" s="1"/>
  <c r="AG52" s="1"/>
  <c r="L52"/>
  <c r="K52"/>
  <c r="J52"/>
  <c r="Y51"/>
  <c r="R51"/>
  <c r="K51"/>
  <c r="L51" s="1"/>
  <c r="M51" s="1"/>
  <c r="N51" s="1"/>
  <c r="O51" s="1"/>
  <c r="P51" s="1"/>
  <c r="AG51" s="1"/>
  <c r="J51"/>
  <c r="Y50"/>
  <c r="S50"/>
  <c r="R50"/>
  <c r="N50"/>
  <c r="O50" s="1"/>
  <c r="P50" s="1"/>
  <c r="AG50" s="1"/>
  <c r="M50"/>
  <c r="K50"/>
  <c r="L50" s="1"/>
  <c r="J50"/>
  <c r="AA50" s="1"/>
  <c r="AA49"/>
  <c r="Z49"/>
  <c r="Y49"/>
  <c r="N49"/>
  <c r="O49" s="1"/>
  <c r="P49" s="1"/>
  <c r="AG49" s="1"/>
  <c r="M49"/>
  <c r="K49"/>
  <c r="L49" s="1"/>
  <c r="J49"/>
  <c r="K48"/>
  <c r="L48" s="1"/>
  <c r="M48" s="1"/>
  <c r="N48" s="1"/>
  <c r="O48" s="1"/>
  <c r="P48" s="1"/>
  <c r="AG48" s="1"/>
  <c r="J48"/>
  <c r="U48" s="1"/>
  <c r="AV47"/>
  <c r="AU47"/>
  <c r="AO47"/>
  <c r="AD47"/>
  <c r="AC47"/>
  <c r="AA47"/>
  <c r="Z47"/>
  <c r="X47"/>
  <c r="W47"/>
  <c r="V47"/>
  <c r="S47"/>
  <c r="R47"/>
  <c r="K47"/>
  <c r="L47" s="1"/>
  <c r="M47" s="1"/>
  <c r="N47" s="1"/>
  <c r="O47" s="1"/>
  <c r="P47" s="1"/>
  <c r="AG47" s="1"/>
  <c r="J47"/>
  <c r="AA46"/>
  <c r="U46"/>
  <c r="R46"/>
  <c r="K46"/>
  <c r="L46" s="1"/>
  <c r="M46" s="1"/>
  <c r="N46" s="1"/>
  <c r="O46" s="1"/>
  <c r="P46" s="1"/>
  <c r="AG46" s="1"/>
  <c r="J46"/>
  <c r="Z46" s="1"/>
  <c r="AA45"/>
  <c r="Z45"/>
  <c r="U45"/>
  <c r="R45"/>
  <c r="M45"/>
  <c r="N45" s="1"/>
  <c r="O45" s="1"/>
  <c r="P45" s="1"/>
  <c r="AG45" s="1"/>
  <c r="K45"/>
  <c r="L45" s="1"/>
  <c r="J45"/>
  <c r="Y45" s="1"/>
  <c r="AA44"/>
  <c r="Z44"/>
  <c r="Y44"/>
  <c r="U44"/>
  <c r="R44"/>
  <c r="P44"/>
  <c r="AG44" s="1"/>
  <c r="M44"/>
  <c r="N44" s="1"/>
  <c r="O44" s="1"/>
  <c r="K44"/>
  <c r="L44" s="1"/>
  <c r="J44"/>
  <c r="S43"/>
  <c r="M43"/>
  <c r="N43" s="1"/>
  <c r="O43" s="1"/>
  <c r="P43" s="1"/>
  <c r="AG43" s="1"/>
  <c r="K43"/>
  <c r="L43" s="1"/>
  <c r="J43"/>
  <c r="AA42"/>
  <c r="Y42"/>
  <c r="R42"/>
  <c r="M42"/>
  <c r="N42" s="1"/>
  <c r="O42" s="1"/>
  <c r="P42" s="1"/>
  <c r="AG42" s="1"/>
  <c r="K42"/>
  <c r="L42" s="1"/>
  <c r="J42"/>
  <c r="Z42" s="1"/>
  <c r="R41"/>
  <c r="P41"/>
  <c r="AG41" s="1"/>
  <c r="M41"/>
  <c r="N41" s="1"/>
  <c r="O41" s="1"/>
  <c r="K41"/>
  <c r="L41" s="1"/>
  <c r="J41"/>
  <c r="Y41" s="1"/>
  <c r="U40"/>
  <c r="S40"/>
  <c r="N40"/>
  <c r="O40" s="1"/>
  <c r="P40" s="1"/>
  <c r="AG40" s="1"/>
  <c r="M40"/>
  <c r="K40"/>
  <c r="L40" s="1"/>
  <c r="J40"/>
  <c r="AV39"/>
  <c r="AU39"/>
  <c r="AO39"/>
  <c r="X39"/>
  <c r="M39"/>
  <c r="N39" s="1"/>
  <c r="O39" s="1"/>
  <c r="P39" s="1"/>
  <c r="AG39" s="1"/>
  <c r="L39"/>
  <c r="K39"/>
  <c r="J39"/>
  <c r="AB38"/>
  <c r="AA38"/>
  <c r="Y38"/>
  <c r="U38"/>
  <c r="T38"/>
  <c r="S38"/>
  <c r="K38"/>
  <c r="L38" s="1"/>
  <c r="M38" s="1"/>
  <c r="N38" s="1"/>
  <c r="O38" s="1"/>
  <c r="P38" s="1"/>
  <c r="AG38" s="1"/>
  <c r="J38"/>
  <c r="Z38" s="1"/>
  <c r="AB37"/>
  <c r="AA37"/>
  <c r="Y37"/>
  <c r="U37"/>
  <c r="T37"/>
  <c r="S37"/>
  <c r="K37"/>
  <c r="L37" s="1"/>
  <c r="M37" s="1"/>
  <c r="N37" s="1"/>
  <c r="O37" s="1"/>
  <c r="P37" s="1"/>
  <c r="AG37" s="1"/>
  <c r="J37"/>
  <c r="Z37" s="1"/>
  <c r="AB36"/>
  <c r="AA36"/>
  <c r="Y36"/>
  <c r="U36"/>
  <c r="T36"/>
  <c r="S36"/>
  <c r="K36"/>
  <c r="L36" s="1"/>
  <c r="M36" s="1"/>
  <c r="N36" s="1"/>
  <c r="O36" s="1"/>
  <c r="P36" s="1"/>
  <c r="AG36" s="1"/>
  <c r="J36"/>
  <c r="Z36" s="1"/>
  <c r="AA35"/>
  <c r="Z35"/>
  <c r="Y35"/>
  <c r="U35"/>
  <c r="T35"/>
  <c r="R35"/>
  <c r="M35"/>
  <c r="N35" s="1"/>
  <c r="O35" s="1"/>
  <c r="P35" s="1"/>
  <c r="AG35" s="1"/>
  <c r="L35"/>
  <c r="K35"/>
  <c r="J35"/>
  <c r="AV34"/>
  <c r="AU34"/>
  <c r="AO34"/>
  <c r="AD34"/>
  <c r="AA34"/>
  <c r="Z34"/>
  <c r="Y34"/>
  <c r="X34"/>
  <c r="W34"/>
  <c r="V34"/>
  <c r="R34"/>
  <c r="N34"/>
  <c r="O34" s="1"/>
  <c r="P34" s="1"/>
  <c r="AG34" s="1"/>
  <c r="M34"/>
  <c r="K34"/>
  <c r="L34" s="1"/>
  <c r="J34"/>
  <c r="AV33"/>
  <c r="AU33"/>
  <c r="AC33"/>
  <c r="AB33"/>
  <c r="Z33"/>
  <c r="Y33"/>
  <c r="X33"/>
  <c r="W33"/>
  <c r="U33"/>
  <c r="R33"/>
  <c r="L33"/>
  <c r="M33" s="1"/>
  <c r="N33" s="1"/>
  <c r="O33" s="1"/>
  <c r="P33" s="1"/>
  <c r="AG33" s="1"/>
  <c r="K33"/>
  <c r="J33"/>
  <c r="AD33" s="1"/>
  <c r="AD32"/>
  <c r="AC32"/>
  <c r="Z32"/>
  <c r="Y32"/>
  <c r="V32"/>
  <c r="T32"/>
  <c r="L32"/>
  <c r="M32" s="1"/>
  <c r="N32" s="1"/>
  <c r="O32" s="1"/>
  <c r="P32" s="1"/>
  <c r="AG32" s="1"/>
  <c r="K32"/>
  <c r="J32"/>
  <c r="AD31"/>
  <c r="AC31"/>
  <c r="AA31"/>
  <c r="Z31"/>
  <c r="Y31"/>
  <c r="W31"/>
  <c r="V31"/>
  <c r="T31"/>
  <c r="R31"/>
  <c r="L31"/>
  <c r="M31" s="1"/>
  <c r="N31" s="1"/>
  <c r="O31" s="1"/>
  <c r="P31" s="1"/>
  <c r="AG31" s="1"/>
  <c r="K31"/>
  <c r="J31"/>
  <c r="AD30"/>
  <c r="V30"/>
  <c r="L30"/>
  <c r="M30" s="1"/>
  <c r="N30" s="1"/>
  <c r="O30" s="1"/>
  <c r="P30" s="1"/>
  <c r="AG30" s="1"/>
  <c r="K30"/>
  <c r="J30"/>
  <c r="Y30" s="1"/>
  <c r="AD29"/>
  <c r="AC29"/>
  <c r="AA29"/>
  <c r="Y29"/>
  <c r="W29"/>
  <c r="V29"/>
  <c r="T29"/>
  <c r="S29"/>
  <c r="M29"/>
  <c r="N29" s="1"/>
  <c r="O29" s="1"/>
  <c r="P29" s="1"/>
  <c r="AG29" s="1"/>
  <c r="L29"/>
  <c r="K29"/>
  <c r="J29"/>
  <c r="Z29" s="1"/>
  <c r="AC28"/>
  <c r="Y28"/>
  <c r="W28"/>
  <c r="V28"/>
  <c r="T28"/>
  <c r="K28"/>
  <c r="L28" s="1"/>
  <c r="M28" s="1"/>
  <c r="N28" s="1"/>
  <c r="O28" s="1"/>
  <c r="P28" s="1"/>
  <c r="AG28" s="1"/>
  <c r="J28"/>
  <c r="Z28" s="1"/>
  <c r="AD27"/>
  <c r="AA27"/>
  <c r="Y27"/>
  <c r="W27"/>
  <c r="V27"/>
  <c r="T27"/>
  <c r="S27"/>
  <c r="L27"/>
  <c r="M27" s="1"/>
  <c r="N27" s="1"/>
  <c r="O27" s="1"/>
  <c r="P27" s="1"/>
  <c r="AG27" s="1"/>
  <c r="K27"/>
  <c r="J27"/>
  <c r="AC27" s="1"/>
  <c r="AD26"/>
  <c r="AA26"/>
  <c r="Y26"/>
  <c r="W26"/>
  <c r="V26"/>
  <c r="T26"/>
  <c r="S26"/>
  <c r="L26"/>
  <c r="M26" s="1"/>
  <c r="N26" s="1"/>
  <c r="O26" s="1"/>
  <c r="P26" s="1"/>
  <c r="AG26" s="1"/>
  <c r="K26"/>
  <c r="J26"/>
  <c r="AC26" s="1"/>
  <c r="AD25"/>
  <c r="AA25"/>
  <c r="Y25"/>
  <c r="W25"/>
  <c r="V25"/>
  <c r="T25"/>
  <c r="S25"/>
  <c r="L25"/>
  <c r="M25" s="1"/>
  <c r="N25" s="1"/>
  <c r="O25" s="1"/>
  <c r="P25" s="1"/>
  <c r="AG25" s="1"/>
  <c r="K25"/>
  <c r="J25"/>
  <c r="AC25" s="1"/>
  <c r="AD24"/>
  <c r="AA24"/>
  <c r="Y24"/>
  <c r="W24"/>
  <c r="V24"/>
  <c r="T24"/>
  <c r="S24"/>
  <c r="L24"/>
  <c r="M24" s="1"/>
  <c r="N24" s="1"/>
  <c r="O24" s="1"/>
  <c r="P24" s="1"/>
  <c r="AG24" s="1"/>
  <c r="K24"/>
  <c r="J24"/>
  <c r="AC24" s="1"/>
  <c r="AV23"/>
  <c r="AU23"/>
  <c r="AC23"/>
  <c r="AB23"/>
  <c r="X23"/>
  <c r="U23"/>
  <c r="L23"/>
  <c r="M23" s="1"/>
  <c r="N23" s="1"/>
  <c r="O23" s="1"/>
  <c r="P23" s="1"/>
  <c r="AG23" s="1"/>
  <c r="K23"/>
  <c r="J23"/>
  <c r="Z23" s="1"/>
  <c r="AV22"/>
  <c r="AU22"/>
  <c r="AD22"/>
  <c r="AB22"/>
  <c r="Y22"/>
  <c r="X22"/>
  <c r="V22"/>
  <c r="T22"/>
  <c r="L22"/>
  <c r="M22" s="1"/>
  <c r="N22" s="1"/>
  <c r="O22" s="1"/>
  <c r="P22" s="1"/>
  <c r="AG22" s="1"/>
  <c r="K22"/>
  <c r="J22"/>
  <c r="AC22" s="1"/>
  <c r="AV21"/>
  <c r="AU21"/>
  <c r="AO21"/>
  <c r="AD21"/>
  <c r="AC21"/>
  <c r="AB21"/>
  <c r="AA21"/>
  <c r="X21"/>
  <c r="W21"/>
  <c r="V21"/>
  <c r="U21"/>
  <c r="T21"/>
  <c r="S21"/>
  <c r="K21"/>
  <c r="L21" s="1"/>
  <c r="M21" s="1"/>
  <c r="N21" s="1"/>
  <c r="O21" s="1"/>
  <c r="P21" s="1"/>
  <c r="AG21" s="1"/>
  <c r="J21"/>
  <c r="Z21" s="1"/>
  <c r="AD20"/>
  <c r="AB20"/>
  <c r="W20"/>
  <c r="V20"/>
  <c r="L20"/>
  <c r="M20" s="1"/>
  <c r="N20" s="1"/>
  <c r="O20" s="1"/>
  <c r="P20" s="1"/>
  <c r="AG20" s="1"/>
  <c r="K20"/>
  <c r="J20"/>
  <c r="AC19"/>
  <c r="Y19"/>
  <c r="W19"/>
  <c r="U19"/>
  <c r="S19"/>
  <c r="K19"/>
  <c r="L19" s="1"/>
  <c r="M19" s="1"/>
  <c r="N19" s="1"/>
  <c r="O19" s="1"/>
  <c r="P19" s="1"/>
  <c r="AG19" s="1"/>
  <c r="J19"/>
  <c r="AB19" s="1"/>
  <c r="AC18"/>
  <c r="Y18"/>
  <c r="W18"/>
  <c r="U18"/>
  <c r="S18"/>
  <c r="K18"/>
  <c r="L18" s="1"/>
  <c r="M18" s="1"/>
  <c r="N18" s="1"/>
  <c r="O18" s="1"/>
  <c r="P18" s="1"/>
  <c r="AG18" s="1"/>
  <c r="J18"/>
  <c r="AB18" s="1"/>
  <c r="AD17"/>
  <c r="AC17"/>
  <c r="Y17"/>
  <c r="W17"/>
  <c r="V17"/>
  <c r="U17"/>
  <c r="S17"/>
  <c r="K17"/>
  <c r="L17" s="1"/>
  <c r="M17" s="1"/>
  <c r="N17" s="1"/>
  <c r="O17" s="1"/>
  <c r="P17" s="1"/>
  <c r="AG17" s="1"/>
  <c r="J17"/>
  <c r="AB17" s="1"/>
  <c r="AD16"/>
  <c r="AC16"/>
  <c r="Y16"/>
  <c r="W16"/>
  <c r="V16"/>
  <c r="U16"/>
  <c r="S16"/>
  <c r="K16"/>
  <c r="L16" s="1"/>
  <c r="M16" s="1"/>
  <c r="N16" s="1"/>
  <c r="O16" s="1"/>
  <c r="P16" s="1"/>
  <c r="AG16" s="1"/>
  <c r="J16"/>
  <c r="AB16" s="1"/>
  <c r="AD15"/>
  <c r="AC15"/>
  <c r="Y15"/>
  <c r="W15"/>
  <c r="V15"/>
  <c r="U15"/>
  <c r="S15"/>
  <c r="K15"/>
  <c r="L15" s="1"/>
  <c r="M15" s="1"/>
  <c r="N15" s="1"/>
  <c r="O15" s="1"/>
  <c r="P15" s="1"/>
  <c r="AG15" s="1"/>
  <c r="J15"/>
  <c r="AB15" s="1"/>
  <c r="AV14"/>
  <c r="AU14"/>
  <c r="AB14"/>
  <c r="AA14"/>
  <c r="X14"/>
  <c r="T14"/>
  <c r="K14"/>
  <c r="L14" s="1"/>
  <c r="M14" s="1"/>
  <c r="N14" s="1"/>
  <c r="O14" s="1"/>
  <c r="P14" s="1"/>
  <c r="AG14" s="1"/>
  <c r="J14"/>
  <c r="Y14" s="1"/>
  <c r="Y13"/>
  <c r="K13"/>
  <c r="L13" s="1"/>
  <c r="M13" s="1"/>
  <c r="N13" s="1"/>
  <c r="O13" s="1"/>
  <c r="P13" s="1"/>
  <c r="AG13" s="1"/>
  <c r="J13"/>
  <c r="W13" s="1"/>
  <c r="AD12"/>
  <c r="AC12"/>
  <c r="Y12"/>
  <c r="W12"/>
  <c r="V12"/>
  <c r="U12"/>
  <c r="S12"/>
  <c r="K12"/>
  <c r="L12" s="1"/>
  <c r="M12" s="1"/>
  <c r="N12" s="1"/>
  <c r="O12" s="1"/>
  <c r="P12" s="1"/>
  <c r="AG12" s="1"/>
  <c r="J12"/>
  <c r="AB12" s="1"/>
  <c r="AU11"/>
  <c r="AR11"/>
  <c r="Y11"/>
  <c r="X11"/>
  <c r="Q11"/>
  <c r="K11"/>
  <c r="L11" s="1"/>
  <c r="M11" s="1"/>
  <c r="N11" s="1"/>
  <c r="O11" s="1"/>
  <c r="P11" s="1"/>
  <c r="J11"/>
  <c r="W11" s="1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X10"/>
  <c r="K10"/>
  <c r="L10" s="1"/>
  <c r="M10" s="1"/>
  <c r="J10"/>
  <c r="W10" s="1"/>
  <c r="AQ6"/>
  <c r="C2" i="1" s="1"/>
  <c r="D5"/>
  <c r="C4"/>
  <c r="AO87" i="2" l="1"/>
  <c r="AO228"/>
  <c r="AO352"/>
  <c r="AO259"/>
  <c r="AO354"/>
  <c r="AO152"/>
  <c r="BP29"/>
  <c r="AO137"/>
  <c r="AO333"/>
  <c r="Q126"/>
  <c r="Q212"/>
  <c r="AO49"/>
  <c r="Q97"/>
  <c r="AO161"/>
  <c r="AO284"/>
  <c r="A74"/>
  <c r="A75" s="1"/>
  <c r="A76" s="1"/>
  <c r="A77" s="1"/>
  <c r="A78" s="1"/>
  <c r="A79" s="1"/>
  <c r="A80" s="1"/>
  <c r="A81" s="1"/>
  <c r="A73"/>
  <c r="AR17"/>
  <c r="AR19"/>
  <c r="AR25"/>
  <c r="AR30"/>
  <c r="AR31"/>
  <c r="AR36"/>
  <c r="AR45"/>
  <c r="AR37"/>
  <c r="AR27"/>
  <c r="AR29"/>
  <c r="N10"/>
  <c r="AR16"/>
  <c r="AR24"/>
  <c r="AO31"/>
  <c r="AR33"/>
  <c r="Q33"/>
  <c r="AR40"/>
  <c r="AR41"/>
  <c r="Q14"/>
  <c r="AR14"/>
  <c r="AR13"/>
  <c r="AR20"/>
  <c r="AR38"/>
  <c r="AO20"/>
  <c r="AR18"/>
  <c r="Q21"/>
  <c r="AR21"/>
  <c r="AR26"/>
  <c r="AR34"/>
  <c r="Q34"/>
  <c r="Q47"/>
  <c r="AR47"/>
  <c r="AR12"/>
  <c r="AR22"/>
  <c r="Q22"/>
  <c r="AR42"/>
  <c r="AR15"/>
  <c r="AR28"/>
  <c r="AO28"/>
  <c r="Q23"/>
  <c r="AR23"/>
  <c r="AR32"/>
  <c r="AR35"/>
  <c r="AR39"/>
  <c r="Q39"/>
  <c r="R14"/>
  <c r="V18"/>
  <c r="AD18"/>
  <c r="V19"/>
  <c r="AD19"/>
  <c r="U20"/>
  <c r="AC20"/>
  <c r="W22"/>
  <c r="S23"/>
  <c r="BP28"/>
  <c r="T30"/>
  <c r="AC30"/>
  <c r="AO37"/>
  <c r="BP38"/>
  <c r="S39"/>
  <c r="AO41"/>
  <c r="AO44"/>
  <c r="AR53"/>
  <c r="Q53"/>
  <c r="AR54"/>
  <c r="AR57"/>
  <c r="Q57"/>
  <c r="Q62"/>
  <c r="AR62"/>
  <c r="AR66"/>
  <c r="S10"/>
  <c r="AA10"/>
  <c r="R11"/>
  <c r="R13"/>
  <c r="Z13"/>
  <c r="BP27"/>
  <c r="V39"/>
  <c r="AR50"/>
  <c r="AR51"/>
  <c r="AR61"/>
  <c r="AR72"/>
  <c r="AR73"/>
  <c r="Q83"/>
  <c r="AR83"/>
  <c r="AP97"/>
  <c r="Z10"/>
  <c r="AO29"/>
  <c r="AR88"/>
  <c r="AA11"/>
  <c r="BP19"/>
  <c r="R22"/>
  <c r="V23"/>
  <c r="AD23"/>
  <c r="R24"/>
  <c r="Z24"/>
  <c r="AO24"/>
  <c r="R25"/>
  <c r="Z25"/>
  <c r="AO25"/>
  <c r="R26"/>
  <c r="Z26"/>
  <c r="AO26"/>
  <c r="R27"/>
  <c r="Z27"/>
  <c r="AO27"/>
  <c r="W30"/>
  <c r="AO30"/>
  <c r="S31"/>
  <c r="W32"/>
  <c r="AO32"/>
  <c r="S33"/>
  <c r="W39"/>
  <c r="AO40"/>
  <c r="AB43"/>
  <c r="T43"/>
  <c r="U43"/>
  <c r="AA43"/>
  <c r="R43"/>
  <c r="Z43"/>
  <c r="Y43"/>
  <c r="AO43"/>
  <c r="AO54"/>
  <c r="AO55"/>
  <c r="AR64"/>
  <c r="AR81"/>
  <c r="AR104"/>
  <c r="AR115"/>
  <c r="AR119"/>
  <c r="AR58"/>
  <c r="AR89"/>
  <c r="T10"/>
  <c r="AB10"/>
  <c r="U10"/>
  <c r="AC10"/>
  <c r="T11"/>
  <c r="AB11"/>
  <c r="R12"/>
  <c r="Z12"/>
  <c r="AB13"/>
  <c r="V14"/>
  <c r="AD14"/>
  <c r="R15"/>
  <c r="Z15"/>
  <c r="AO15"/>
  <c r="R16"/>
  <c r="Z16"/>
  <c r="AO16"/>
  <c r="R17"/>
  <c r="Z17"/>
  <c r="AO17"/>
  <c r="R18"/>
  <c r="Z18"/>
  <c r="AO18"/>
  <c r="R19"/>
  <c r="Z19"/>
  <c r="AO19"/>
  <c r="Y20"/>
  <c r="BP20"/>
  <c r="AA22"/>
  <c r="W23"/>
  <c r="AA28"/>
  <c r="S28"/>
  <c r="R28"/>
  <c r="AO36"/>
  <c r="AB40"/>
  <c r="T40"/>
  <c r="AA40"/>
  <c r="R40"/>
  <c r="Z40"/>
  <c r="AB41"/>
  <c r="T41"/>
  <c r="S41"/>
  <c r="U41"/>
  <c r="Z41"/>
  <c r="AR46"/>
  <c r="AR55"/>
  <c r="AR56"/>
  <c r="Q56"/>
  <c r="AR59"/>
  <c r="AO72"/>
  <c r="AO73"/>
  <c r="AR105"/>
  <c r="AR113"/>
  <c r="S13"/>
  <c r="U14"/>
  <c r="AC14"/>
  <c r="V10"/>
  <c r="AD10"/>
  <c r="U11"/>
  <c r="AC11"/>
  <c r="U13"/>
  <c r="AC13"/>
  <c r="W14"/>
  <c r="R20"/>
  <c r="Z20"/>
  <c r="Z30"/>
  <c r="AA39"/>
  <c r="Y40"/>
  <c r="AA41"/>
  <c r="AR43"/>
  <c r="AR68"/>
  <c r="AO88"/>
  <c r="AR52"/>
  <c r="AR74"/>
  <c r="AR95"/>
  <c r="V11"/>
  <c r="AD11"/>
  <c r="V13"/>
  <c r="AD13"/>
  <c r="S20"/>
  <c r="U22"/>
  <c r="Y23"/>
  <c r="AD28"/>
  <c r="R30"/>
  <c r="AA30"/>
  <c r="R32"/>
  <c r="AA32"/>
  <c r="V33"/>
  <c r="T34"/>
  <c r="S34"/>
  <c r="AC34"/>
  <c r="S35"/>
  <c r="AB35"/>
  <c r="AO38"/>
  <c r="AB48"/>
  <c r="T48"/>
  <c r="S48"/>
  <c r="R48"/>
  <c r="AA48"/>
  <c r="Z48"/>
  <c r="Y48"/>
  <c r="Q67"/>
  <c r="AR67"/>
  <c r="AR79"/>
  <c r="AR85"/>
  <c r="AR98"/>
  <c r="AR99"/>
  <c r="AR117"/>
  <c r="Y39"/>
  <c r="AC39"/>
  <c r="T39"/>
  <c r="Z39"/>
  <c r="AO64"/>
  <c r="AR78"/>
  <c r="AO329"/>
  <c r="AO242"/>
  <c r="BP390"/>
  <c r="BP387"/>
  <c r="BP389"/>
  <c r="BP347"/>
  <c r="BP341"/>
  <c r="BP338"/>
  <c r="BP346"/>
  <c r="BP343"/>
  <c r="BP340"/>
  <c r="BP336"/>
  <c r="BP349"/>
  <c r="BP344"/>
  <c r="BP331"/>
  <c r="BP351"/>
  <c r="BP306"/>
  <c r="BP304"/>
  <c r="BP301"/>
  <c r="BP266"/>
  <c r="BP307"/>
  <c r="BP303"/>
  <c r="BP302"/>
  <c r="BP258"/>
  <c r="BP276"/>
  <c r="BP267"/>
  <c r="BP265"/>
  <c r="BP256"/>
  <c r="BP251"/>
  <c r="BP268"/>
  <c r="BP255"/>
  <c r="BP249"/>
  <c r="BP289"/>
  <c r="BP259"/>
  <c r="BP227"/>
  <c r="BP257"/>
  <c r="BP216"/>
  <c r="BP252"/>
  <c r="BP210"/>
  <c r="BP218"/>
  <c r="BP208"/>
  <c r="BP222"/>
  <c r="BP214"/>
  <c r="BP206"/>
  <c r="BP224"/>
  <c r="BP179"/>
  <c r="BP220"/>
  <c r="BP182"/>
  <c r="BP178"/>
  <c r="BP201"/>
  <c r="BP212"/>
  <c r="BP144"/>
  <c r="BP180"/>
  <c r="BP145"/>
  <c r="BP167"/>
  <c r="BP146"/>
  <c r="BP135"/>
  <c r="BP143"/>
  <c r="BP134"/>
  <c r="BP154"/>
  <c r="BP105"/>
  <c r="BP132"/>
  <c r="BP104"/>
  <c r="BP107"/>
  <c r="BP103"/>
  <c r="BP99"/>
  <c r="BP66"/>
  <c r="BP68"/>
  <c r="BP64"/>
  <c r="BP95"/>
  <c r="BP65"/>
  <c r="BP90"/>
  <c r="BP63"/>
  <c r="BP51"/>
  <c r="BP30"/>
  <c r="R23"/>
  <c r="S30"/>
  <c r="S32"/>
  <c r="R39"/>
  <c r="AD39"/>
  <c r="AR44"/>
  <c r="AR48"/>
  <c r="AR49"/>
  <c r="AO52"/>
  <c r="AR60"/>
  <c r="AR65"/>
  <c r="Q94"/>
  <c r="AR94"/>
  <c r="R29"/>
  <c r="AB44"/>
  <c r="T44"/>
  <c r="S44"/>
  <c r="Y47"/>
  <c r="T47"/>
  <c r="R49"/>
  <c r="Z51"/>
  <c r="AB52"/>
  <c r="Z54"/>
  <c r="AA55"/>
  <c r="S55"/>
  <c r="Y55"/>
  <c r="U55"/>
  <c r="AC56"/>
  <c r="AA57"/>
  <c r="AA58"/>
  <c r="AA59"/>
  <c r="AA60"/>
  <c r="AR70"/>
  <c r="AR77"/>
  <c r="AO96"/>
  <c r="AR112"/>
  <c r="AR122"/>
  <c r="AO136"/>
  <c r="AR138"/>
  <c r="Q138"/>
  <c r="AR141"/>
  <c r="AO144"/>
  <c r="AR147"/>
  <c r="AR159"/>
  <c r="S49"/>
  <c r="AA51"/>
  <c r="R52"/>
  <c r="AA53"/>
  <c r="S53"/>
  <c r="AD53"/>
  <c r="V53"/>
  <c r="AB54"/>
  <c r="AC57"/>
  <c r="AO58"/>
  <c r="AO59"/>
  <c r="AR76"/>
  <c r="S79"/>
  <c r="W83"/>
  <c r="AA83"/>
  <c r="R83"/>
  <c r="Z83"/>
  <c r="Y83"/>
  <c r="AD83"/>
  <c r="AC83"/>
  <c r="T83"/>
  <c r="AR84"/>
  <c r="Q86"/>
  <c r="AR86"/>
  <c r="AR92"/>
  <c r="AO105"/>
  <c r="AR106"/>
  <c r="Q106"/>
  <c r="AR108"/>
  <c r="AR116"/>
  <c r="AR120"/>
  <c r="AB42"/>
  <c r="T42"/>
  <c r="S42"/>
  <c r="AB49"/>
  <c r="T49"/>
  <c r="U49"/>
  <c r="AA52"/>
  <c r="S52"/>
  <c r="T52"/>
  <c r="R57"/>
  <c r="R58"/>
  <c r="R59"/>
  <c r="R60"/>
  <c r="U64"/>
  <c r="AB64"/>
  <c r="T64"/>
  <c r="AA64"/>
  <c r="S64"/>
  <c r="Y64"/>
  <c r="Z64"/>
  <c r="Q69"/>
  <c r="AR82"/>
  <c r="AR111"/>
  <c r="AR118"/>
  <c r="U42"/>
  <c r="AB45"/>
  <c r="T45"/>
  <c r="S45"/>
  <c r="Y46"/>
  <c r="Z50"/>
  <c r="S51"/>
  <c r="U52"/>
  <c r="R54"/>
  <c r="AD56"/>
  <c r="V56"/>
  <c r="S56"/>
  <c r="Y56"/>
  <c r="U56"/>
  <c r="S57"/>
  <c r="S58"/>
  <c r="S59"/>
  <c r="S60"/>
  <c r="R68"/>
  <c r="AO76"/>
  <c r="AR80"/>
  <c r="AR114"/>
  <c r="AR128"/>
  <c r="AR143"/>
  <c r="AR145"/>
  <c r="AO148"/>
  <c r="AB51"/>
  <c r="T51"/>
  <c r="U51"/>
  <c r="AR71"/>
  <c r="Q71"/>
  <c r="S83"/>
  <c r="AR91"/>
  <c r="AR110"/>
  <c r="AA54"/>
  <c r="S54"/>
  <c r="Y54"/>
  <c r="U54"/>
  <c r="Y57"/>
  <c r="AD57"/>
  <c r="V57"/>
  <c r="T57"/>
  <c r="W57"/>
  <c r="AB58"/>
  <c r="T58"/>
  <c r="Y58"/>
  <c r="AB59"/>
  <c r="T59"/>
  <c r="Y59"/>
  <c r="AB60"/>
  <c r="T60"/>
  <c r="Y60"/>
  <c r="AO74"/>
  <c r="AR87"/>
  <c r="AR93"/>
  <c r="Q93"/>
  <c r="AR97"/>
  <c r="AO97"/>
  <c r="X97" s="1"/>
  <c r="U99"/>
  <c r="T99"/>
  <c r="S99"/>
  <c r="R99"/>
  <c r="AB99"/>
  <c r="Z99"/>
  <c r="Y99"/>
  <c r="AO103"/>
  <c r="AR107"/>
  <c r="AR121"/>
  <c r="AR132"/>
  <c r="AB46"/>
  <c r="T46"/>
  <c r="S46"/>
  <c r="U68"/>
  <c r="AB68"/>
  <c r="T68"/>
  <c r="AA68"/>
  <c r="S68"/>
  <c r="Y68"/>
  <c r="Z68"/>
  <c r="AO68"/>
  <c r="Q75"/>
  <c r="AR75"/>
  <c r="AA79"/>
  <c r="R79"/>
  <c r="Z79"/>
  <c r="Y79"/>
  <c r="U79"/>
  <c r="T79"/>
  <c r="AR90"/>
  <c r="AR103"/>
  <c r="AR109"/>
  <c r="AV112"/>
  <c r="Q112"/>
  <c r="AB50"/>
  <c r="T50"/>
  <c r="U50"/>
  <c r="Z52"/>
  <c r="Z57"/>
  <c r="Z58"/>
  <c r="Z59"/>
  <c r="Z60"/>
  <c r="U90"/>
  <c r="Z90"/>
  <c r="Y90"/>
  <c r="S90"/>
  <c r="AB90"/>
  <c r="R90"/>
  <c r="AR100"/>
  <c r="AR101"/>
  <c r="AR102"/>
  <c r="AO107"/>
  <c r="AR129"/>
  <c r="R70"/>
  <c r="Z70"/>
  <c r="R71"/>
  <c r="Z71"/>
  <c r="AO84"/>
  <c r="Y96"/>
  <c r="AB96"/>
  <c r="T96"/>
  <c r="AA96"/>
  <c r="S96"/>
  <c r="AB100"/>
  <c r="T100"/>
  <c r="AB101"/>
  <c r="T101"/>
  <c r="T102"/>
  <c r="W102"/>
  <c r="AD102"/>
  <c r="V102"/>
  <c r="AC106"/>
  <c r="U106"/>
  <c r="W106"/>
  <c r="AD106"/>
  <c r="V106"/>
  <c r="Y106"/>
  <c r="AO108"/>
  <c r="AO120"/>
  <c r="AP126"/>
  <c r="AU126" s="1"/>
  <c r="AR127"/>
  <c r="AO135"/>
  <c r="AR137"/>
  <c r="AR140"/>
  <c r="AR144"/>
  <c r="AR146"/>
  <c r="Q150"/>
  <c r="AR150"/>
  <c r="R36"/>
  <c r="R37"/>
  <c r="R38"/>
  <c r="W62"/>
  <c r="R63"/>
  <c r="V67"/>
  <c r="AD67"/>
  <c r="S70"/>
  <c r="AA70"/>
  <c r="S71"/>
  <c r="AA71"/>
  <c r="T75"/>
  <c r="S75"/>
  <c r="AC75"/>
  <c r="S76"/>
  <c r="AB76"/>
  <c r="S80"/>
  <c r="AB80"/>
  <c r="Y87"/>
  <c r="AA89"/>
  <c r="AB91"/>
  <c r="T91"/>
  <c r="U91"/>
  <c r="Y100"/>
  <c r="Y101"/>
  <c r="Y102"/>
  <c r="S105"/>
  <c r="Z106"/>
  <c r="AO115"/>
  <c r="AO117"/>
  <c r="AO119"/>
  <c r="AO121"/>
  <c r="Q131"/>
  <c r="AR131"/>
  <c r="AR136"/>
  <c r="Y61"/>
  <c r="Y62"/>
  <c r="R65"/>
  <c r="AO65"/>
  <c r="Y66"/>
  <c r="R69"/>
  <c r="Z69"/>
  <c r="U70"/>
  <c r="AC71"/>
  <c r="Y74"/>
  <c r="S77"/>
  <c r="AB77"/>
  <c r="Z78"/>
  <c r="S81"/>
  <c r="AB81"/>
  <c r="Z82"/>
  <c r="R87"/>
  <c r="S89"/>
  <c r="Z96"/>
  <c r="Y97"/>
  <c r="AB97"/>
  <c r="T97"/>
  <c r="AA97"/>
  <c r="S97"/>
  <c r="AA100"/>
  <c r="AA101"/>
  <c r="AA102"/>
  <c r="AB106"/>
  <c r="AP124"/>
  <c r="AP129"/>
  <c r="AR133"/>
  <c r="AO143"/>
  <c r="AR152"/>
  <c r="AR163"/>
  <c r="Q163"/>
  <c r="R61"/>
  <c r="Z61"/>
  <c r="R62"/>
  <c r="Z62"/>
  <c r="R66"/>
  <c r="Z66"/>
  <c r="V71"/>
  <c r="AD71"/>
  <c r="Y72"/>
  <c r="Y73"/>
  <c r="R78"/>
  <c r="R82"/>
  <c r="U87"/>
  <c r="S87"/>
  <c r="AB87"/>
  <c r="U89"/>
  <c r="T89"/>
  <c r="AU97"/>
  <c r="AO100"/>
  <c r="AO101"/>
  <c r="AC102"/>
  <c r="Y105"/>
  <c r="Z105"/>
  <c r="R106"/>
  <c r="AP111"/>
  <c r="AU111" s="1"/>
  <c r="AO114"/>
  <c r="AO118"/>
  <c r="AP123"/>
  <c r="AP125"/>
  <c r="AU125" s="1"/>
  <c r="AP130"/>
  <c r="AO134"/>
  <c r="AR135"/>
  <c r="AR148"/>
  <c r="AR155"/>
  <c r="Q155"/>
  <c r="AR161"/>
  <c r="S66"/>
  <c r="AA66"/>
  <c r="R67"/>
  <c r="Z67"/>
  <c r="R72"/>
  <c r="Z72"/>
  <c r="R73"/>
  <c r="Z73"/>
  <c r="AB74"/>
  <c r="T74"/>
  <c r="R74"/>
  <c r="AA74"/>
  <c r="S78"/>
  <c r="AB78"/>
  <c r="S82"/>
  <c r="AB82"/>
  <c r="AO85"/>
  <c r="R100"/>
  <c r="R101"/>
  <c r="R102"/>
  <c r="AA105"/>
  <c r="S106"/>
  <c r="AO116"/>
  <c r="Q123"/>
  <c r="Q125"/>
  <c r="AP127"/>
  <c r="AU127" s="1"/>
  <c r="Q130"/>
  <c r="AR134"/>
  <c r="Q149"/>
  <c r="AR149"/>
  <c r="AR164"/>
  <c r="T61"/>
  <c r="T62"/>
  <c r="T66"/>
  <c r="S67"/>
  <c r="S72"/>
  <c r="S73"/>
  <c r="S74"/>
  <c r="T78"/>
  <c r="T82"/>
  <c r="U88"/>
  <c r="T88"/>
  <c r="AB92"/>
  <c r="T92"/>
  <c r="AB93"/>
  <c r="W93"/>
  <c r="AD93"/>
  <c r="V93"/>
  <c r="AO95"/>
  <c r="R96"/>
  <c r="Z97"/>
  <c r="Y98"/>
  <c r="T98"/>
  <c r="AA98"/>
  <c r="S98"/>
  <c r="S100"/>
  <c r="S101"/>
  <c r="S102"/>
  <c r="AB105"/>
  <c r="AR123"/>
  <c r="AR125"/>
  <c r="Q127"/>
  <c r="Q139"/>
  <c r="AR139"/>
  <c r="AO140"/>
  <c r="AR142"/>
  <c r="AO142"/>
  <c r="AR153"/>
  <c r="AR154"/>
  <c r="W133"/>
  <c r="R134"/>
  <c r="W135"/>
  <c r="R136"/>
  <c r="U138"/>
  <c r="Z140"/>
  <c r="W141"/>
  <c r="T142"/>
  <c r="S142"/>
  <c r="AC142"/>
  <c r="T144"/>
  <c r="AC144"/>
  <c r="Y145"/>
  <c r="Z149"/>
  <c r="S157"/>
  <c r="Y162"/>
  <c r="U162"/>
  <c r="S162"/>
  <c r="AB162"/>
  <c r="R162"/>
  <c r="AA162"/>
  <c r="R103"/>
  <c r="Z103"/>
  <c r="R107"/>
  <c r="Z107"/>
  <c r="Y112"/>
  <c r="T113"/>
  <c r="AB113"/>
  <c r="T114"/>
  <c r="AB114"/>
  <c r="V123"/>
  <c r="AD123"/>
  <c r="V124"/>
  <c r="AD124"/>
  <c r="V125"/>
  <c r="AD125"/>
  <c r="V126"/>
  <c r="AD126"/>
  <c r="V127"/>
  <c r="AD127"/>
  <c r="V128"/>
  <c r="AD128"/>
  <c r="V129"/>
  <c r="AD129"/>
  <c r="V130"/>
  <c r="AD130"/>
  <c r="V131"/>
  <c r="AD131"/>
  <c r="Y132"/>
  <c r="AD134"/>
  <c r="V134"/>
  <c r="S134"/>
  <c r="T136"/>
  <c r="S136"/>
  <c r="AC136"/>
  <c r="Y137"/>
  <c r="R140"/>
  <c r="Z145"/>
  <c r="R146"/>
  <c r="AC146"/>
  <c r="AB149"/>
  <c r="S152"/>
  <c r="AR156"/>
  <c r="AR160"/>
  <c r="AO179"/>
  <c r="R94"/>
  <c r="U95"/>
  <c r="S103"/>
  <c r="R104"/>
  <c r="S107"/>
  <c r="R108"/>
  <c r="Z108"/>
  <c r="R109"/>
  <c r="Z109"/>
  <c r="R110"/>
  <c r="R111"/>
  <c r="R112"/>
  <c r="U113"/>
  <c r="W123"/>
  <c r="W124"/>
  <c r="W125"/>
  <c r="R132"/>
  <c r="Z132"/>
  <c r="AO133"/>
  <c r="Y135"/>
  <c r="Z137"/>
  <c r="T140"/>
  <c r="S140"/>
  <c r="AC140"/>
  <c r="Y141"/>
  <c r="AA145"/>
  <c r="S146"/>
  <c r="AD146"/>
  <c r="AC149"/>
  <c r="T152"/>
  <c r="AR162"/>
  <c r="Y163"/>
  <c r="W163"/>
  <c r="AD163"/>
  <c r="T163"/>
  <c r="AC163"/>
  <c r="S163"/>
  <c r="R163"/>
  <c r="Z163"/>
  <c r="V163"/>
  <c r="Q185"/>
  <c r="AR185"/>
  <c r="AR194"/>
  <c r="Q194"/>
  <c r="S132"/>
  <c r="AA132"/>
  <c r="R133"/>
  <c r="Z133"/>
  <c r="Z135"/>
  <c r="V136"/>
  <c r="R137"/>
  <c r="W139"/>
  <c r="AD140"/>
  <c r="Z141"/>
  <c r="W142"/>
  <c r="T143"/>
  <c r="S143"/>
  <c r="AC143"/>
  <c r="R145"/>
  <c r="AD148"/>
  <c r="V148"/>
  <c r="AA148"/>
  <c r="R148"/>
  <c r="Y148"/>
  <c r="S149"/>
  <c r="AR158"/>
  <c r="U159"/>
  <c r="T159"/>
  <c r="AA159"/>
  <c r="R159"/>
  <c r="Z159"/>
  <c r="Y159"/>
  <c r="AR166"/>
  <c r="AR178"/>
  <c r="AR184"/>
  <c r="AR186"/>
  <c r="AR187"/>
  <c r="AR191"/>
  <c r="R135"/>
  <c r="T137"/>
  <c r="S137"/>
  <c r="AC137"/>
  <c r="R141"/>
  <c r="AC145"/>
  <c r="T145"/>
  <c r="S145"/>
  <c r="AD145"/>
  <c r="W146"/>
  <c r="Z146"/>
  <c r="AA157"/>
  <c r="R157"/>
  <c r="Z157"/>
  <c r="Y157"/>
  <c r="U157"/>
  <c r="T157"/>
  <c r="AO168"/>
  <c r="AR174"/>
  <c r="AR181"/>
  <c r="Q181"/>
  <c r="Q188"/>
  <c r="AR188"/>
  <c r="AR189"/>
  <c r="AR195"/>
  <c r="R123"/>
  <c r="Z123"/>
  <c r="AO123"/>
  <c r="AQ123" s="1"/>
  <c r="R124"/>
  <c r="Z124"/>
  <c r="R125"/>
  <c r="Z125"/>
  <c r="AO125"/>
  <c r="R126"/>
  <c r="Z126"/>
  <c r="AO126"/>
  <c r="R127"/>
  <c r="Z127"/>
  <c r="R128"/>
  <c r="Z128"/>
  <c r="R129"/>
  <c r="Z129"/>
  <c r="R130"/>
  <c r="Z130"/>
  <c r="AO130"/>
  <c r="R131"/>
  <c r="Z131"/>
  <c r="AC132"/>
  <c r="AC135"/>
  <c r="S135"/>
  <c r="T141"/>
  <c r="S141"/>
  <c r="AC141"/>
  <c r="AO146"/>
  <c r="AR168"/>
  <c r="AR171"/>
  <c r="Q173"/>
  <c r="AR173"/>
  <c r="AR175"/>
  <c r="AR182"/>
  <c r="AD149"/>
  <c r="V149"/>
  <c r="R149"/>
  <c r="U149"/>
  <c r="U152"/>
  <c r="AA152"/>
  <c r="R152"/>
  <c r="Z152"/>
  <c r="Y152"/>
  <c r="AR196"/>
  <c r="R84"/>
  <c r="R85"/>
  <c r="R86"/>
  <c r="R95"/>
  <c r="R113"/>
  <c r="R114"/>
  <c r="R115"/>
  <c r="R116"/>
  <c r="R117"/>
  <c r="R118"/>
  <c r="R119"/>
  <c r="R120"/>
  <c r="R121"/>
  <c r="R122"/>
  <c r="T123"/>
  <c r="T124"/>
  <c r="T125"/>
  <c r="T126"/>
  <c r="T127"/>
  <c r="T128"/>
  <c r="T129"/>
  <c r="T130"/>
  <c r="V133"/>
  <c r="Z134"/>
  <c r="V135"/>
  <c r="Z136"/>
  <c r="W137"/>
  <c r="AB138"/>
  <c r="T138"/>
  <c r="AC138"/>
  <c r="S139"/>
  <c r="Y140"/>
  <c r="V141"/>
  <c r="AA144"/>
  <c r="S144"/>
  <c r="R144"/>
  <c r="W145"/>
  <c r="AA146"/>
  <c r="Y149"/>
  <c r="AO153"/>
  <c r="AO154"/>
  <c r="AR157"/>
  <c r="AR165"/>
  <c r="AR169"/>
  <c r="Q169"/>
  <c r="AR170"/>
  <c r="AR199"/>
  <c r="S171"/>
  <c r="Q172"/>
  <c r="Y179"/>
  <c r="U179"/>
  <c r="AB179"/>
  <c r="T179"/>
  <c r="Z192"/>
  <c r="Y192"/>
  <c r="U192"/>
  <c r="T192"/>
  <c r="AB192"/>
  <c r="Q197"/>
  <c r="AR197"/>
  <c r="AR198"/>
  <c r="AR215"/>
  <c r="AR222"/>
  <c r="AD147"/>
  <c r="V147"/>
  <c r="S147"/>
  <c r="U151"/>
  <c r="S151"/>
  <c r="AB151"/>
  <c r="R154"/>
  <c r="W155"/>
  <c r="R158"/>
  <c r="AR179"/>
  <c r="AR200"/>
  <c r="U154"/>
  <c r="S154"/>
  <c r="AB154"/>
  <c r="S158"/>
  <c r="AB158"/>
  <c r="AO170"/>
  <c r="Z171"/>
  <c r="Y172"/>
  <c r="W172"/>
  <c r="AD172"/>
  <c r="V172"/>
  <c r="AC172"/>
  <c r="U172"/>
  <c r="AB172"/>
  <c r="AR177"/>
  <c r="Q177"/>
  <c r="R179"/>
  <c r="U180"/>
  <c r="AB180"/>
  <c r="T180"/>
  <c r="AA180"/>
  <c r="S180"/>
  <c r="AO186"/>
  <c r="AR193"/>
  <c r="AO200"/>
  <c r="AO206"/>
  <c r="AR207"/>
  <c r="AR209"/>
  <c r="T154"/>
  <c r="T158"/>
  <c r="S179"/>
  <c r="AR204"/>
  <c r="Y171"/>
  <c r="U171"/>
  <c r="AB171"/>
  <c r="T171"/>
  <c r="AR180"/>
  <c r="AO187"/>
  <c r="AR220"/>
  <c r="AA179"/>
  <c r="R192"/>
  <c r="Y204"/>
  <c r="AC204"/>
  <c r="U204"/>
  <c r="AB204"/>
  <c r="V204"/>
  <c r="S204"/>
  <c r="R204"/>
  <c r="AD204"/>
  <c r="Z204"/>
  <c r="AB211"/>
  <c r="T211"/>
  <c r="U211"/>
  <c r="AA211"/>
  <c r="Z211"/>
  <c r="Y211"/>
  <c r="S211"/>
  <c r="R211"/>
  <c r="R153"/>
  <c r="T155"/>
  <c r="S155"/>
  <c r="AC155"/>
  <c r="S156"/>
  <c r="AB156"/>
  <c r="S160"/>
  <c r="AB160"/>
  <c r="Y170"/>
  <c r="U170"/>
  <c r="AB170"/>
  <c r="T170"/>
  <c r="AR176"/>
  <c r="R180"/>
  <c r="S192"/>
  <c r="AR202"/>
  <c r="AR203"/>
  <c r="AR225"/>
  <c r="U153"/>
  <c r="S153"/>
  <c r="AB153"/>
  <c r="Y158"/>
  <c r="Y161"/>
  <c r="T161"/>
  <c r="R171"/>
  <c r="Y180"/>
  <c r="Y183"/>
  <c r="W183"/>
  <c r="AD183"/>
  <c r="V183"/>
  <c r="AC183"/>
  <c r="T183"/>
  <c r="AA192"/>
  <c r="W204"/>
  <c r="AR208"/>
  <c r="AR216"/>
  <c r="AO216"/>
  <c r="AR226"/>
  <c r="AR228"/>
  <c r="AR249"/>
  <c r="T205"/>
  <c r="W205"/>
  <c r="AD205"/>
  <c r="V205"/>
  <c r="Y205"/>
  <c r="AO207"/>
  <c r="U210"/>
  <c r="Y210"/>
  <c r="AB210"/>
  <c r="AR221"/>
  <c r="AR231"/>
  <c r="R150"/>
  <c r="R164"/>
  <c r="AO164"/>
  <c r="R165"/>
  <c r="AO165"/>
  <c r="R166"/>
  <c r="R167"/>
  <c r="Y168"/>
  <c r="Y169"/>
  <c r="W173"/>
  <c r="R174"/>
  <c r="R175"/>
  <c r="AO175"/>
  <c r="R176"/>
  <c r="R177"/>
  <c r="U178"/>
  <c r="R181"/>
  <c r="U182"/>
  <c r="W185"/>
  <c r="R186"/>
  <c r="Z186"/>
  <c r="R187"/>
  <c r="Z187"/>
  <c r="T188"/>
  <c r="R188"/>
  <c r="AA188"/>
  <c r="Y190"/>
  <c r="R193"/>
  <c r="Y194"/>
  <c r="AA203"/>
  <c r="Z205"/>
  <c r="R209"/>
  <c r="S212"/>
  <c r="AO212"/>
  <c r="R213"/>
  <c r="AB219"/>
  <c r="T219"/>
  <c r="Y219"/>
  <c r="S219"/>
  <c r="R219"/>
  <c r="AA219"/>
  <c r="Z219"/>
  <c r="R221"/>
  <c r="AR224"/>
  <c r="R168"/>
  <c r="Z168"/>
  <c r="R169"/>
  <c r="Z169"/>
  <c r="S186"/>
  <c r="AA186"/>
  <c r="S187"/>
  <c r="S188"/>
  <c r="AC188"/>
  <c r="S189"/>
  <c r="AB189"/>
  <c r="Z190"/>
  <c r="AO191"/>
  <c r="S193"/>
  <c r="AB193"/>
  <c r="Z194"/>
  <c r="AO196"/>
  <c r="AO198"/>
  <c r="R202"/>
  <c r="AA205"/>
  <c r="AR210"/>
  <c r="AR211"/>
  <c r="Y212"/>
  <c r="Y213"/>
  <c r="AR217"/>
  <c r="S168"/>
  <c r="S169"/>
  <c r="Y173"/>
  <c r="Y184"/>
  <c r="Y185"/>
  <c r="T186"/>
  <c r="R190"/>
  <c r="Y191"/>
  <c r="R194"/>
  <c r="AA194"/>
  <c r="R203"/>
  <c r="AC205"/>
  <c r="R210"/>
  <c r="AO225"/>
  <c r="AR227"/>
  <c r="Q247"/>
  <c r="AR247"/>
  <c r="R173"/>
  <c r="Z173"/>
  <c r="R184"/>
  <c r="Z184"/>
  <c r="R185"/>
  <c r="Z185"/>
  <c r="S190"/>
  <c r="AB190"/>
  <c r="S194"/>
  <c r="R205"/>
  <c r="S210"/>
  <c r="AB213"/>
  <c r="S213"/>
  <c r="U213"/>
  <c r="T213"/>
  <c r="AA213"/>
  <c r="AO217"/>
  <c r="AR234"/>
  <c r="Q235"/>
  <c r="AR235"/>
  <c r="T190"/>
  <c r="R191"/>
  <c r="T194"/>
  <c r="AC194"/>
  <c r="AO195"/>
  <c r="AO199"/>
  <c r="Y202"/>
  <c r="U202"/>
  <c r="AB202"/>
  <c r="T202"/>
  <c r="S205"/>
  <c r="AO208"/>
  <c r="U209"/>
  <c r="Y209"/>
  <c r="Z209"/>
  <c r="T210"/>
  <c r="AB212"/>
  <c r="T212"/>
  <c r="U212"/>
  <c r="AR214"/>
  <c r="T173"/>
  <c r="R178"/>
  <c r="R182"/>
  <c r="T184"/>
  <c r="T185"/>
  <c r="U190"/>
  <c r="S191"/>
  <c r="AB191"/>
  <c r="AD194"/>
  <c r="Y203"/>
  <c r="U203"/>
  <c r="AB203"/>
  <c r="T203"/>
  <c r="Z210"/>
  <c r="AP212"/>
  <c r="AU212" s="1"/>
  <c r="AA221"/>
  <c r="S221"/>
  <c r="T221"/>
  <c r="AB221"/>
  <c r="Z221"/>
  <c r="Y221"/>
  <c r="AR223"/>
  <c r="AO223"/>
  <c r="AR242"/>
  <c r="Y216"/>
  <c r="T216"/>
  <c r="AA222"/>
  <c r="S222"/>
  <c r="U222"/>
  <c r="AA227"/>
  <c r="AR229"/>
  <c r="Q229"/>
  <c r="AO246"/>
  <c r="AR248"/>
  <c r="Q248"/>
  <c r="AR251"/>
  <c r="S214"/>
  <c r="AB214"/>
  <c r="U216"/>
  <c r="AB220"/>
  <c r="T220"/>
  <c r="U220"/>
  <c r="U225"/>
  <c r="AB225"/>
  <c r="T225"/>
  <c r="Y225"/>
  <c r="AC226"/>
  <c r="T226"/>
  <c r="AA226"/>
  <c r="S226"/>
  <c r="Y226"/>
  <c r="R226"/>
  <c r="AB227"/>
  <c r="AB228"/>
  <c r="T228"/>
  <c r="Y228"/>
  <c r="AR233"/>
  <c r="Q233"/>
  <c r="AO234"/>
  <c r="U236"/>
  <c r="AB236"/>
  <c r="T236"/>
  <c r="AA236"/>
  <c r="S236"/>
  <c r="Y236"/>
  <c r="U237"/>
  <c r="AB237"/>
  <c r="T237"/>
  <c r="AA237"/>
  <c r="S237"/>
  <c r="Y237"/>
  <c r="U238"/>
  <c r="AB238"/>
  <c r="T238"/>
  <c r="AA238"/>
  <c r="S238"/>
  <c r="Y238"/>
  <c r="U239"/>
  <c r="AB239"/>
  <c r="T239"/>
  <c r="AA239"/>
  <c r="S239"/>
  <c r="Y239"/>
  <c r="AA240"/>
  <c r="S240"/>
  <c r="U240"/>
  <c r="T240"/>
  <c r="Z240"/>
  <c r="Y240"/>
  <c r="AR257"/>
  <c r="R195"/>
  <c r="R196"/>
  <c r="R197"/>
  <c r="U198"/>
  <c r="U199"/>
  <c r="U200"/>
  <c r="U201"/>
  <c r="R206"/>
  <c r="Z206"/>
  <c r="T214"/>
  <c r="Y215"/>
  <c r="T215"/>
  <c r="AO215"/>
  <c r="Y217"/>
  <c r="Y222"/>
  <c r="AR241"/>
  <c r="AR243"/>
  <c r="AO245"/>
  <c r="AR250"/>
  <c r="AP253"/>
  <c r="AO258"/>
  <c r="S206"/>
  <c r="AA206"/>
  <c r="R207"/>
  <c r="R208"/>
  <c r="U214"/>
  <c r="U215"/>
  <c r="Z217"/>
  <c r="Z222"/>
  <c r="Z225"/>
  <c r="W226"/>
  <c r="R227"/>
  <c r="AO251"/>
  <c r="AR258"/>
  <c r="AR230"/>
  <c r="AR236"/>
  <c r="AR237"/>
  <c r="AR238"/>
  <c r="AR239"/>
  <c r="AR244"/>
  <c r="AO256"/>
  <c r="AR259"/>
  <c r="AR260"/>
  <c r="Q260"/>
  <c r="AA216"/>
  <c r="R217"/>
  <c r="U218"/>
  <c r="T218"/>
  <c r="AO218"/>
  <c r="Z220"/>
  <c r="Z226"/>
  <c r="S228"/>
  <c r="AR245"/>
  <c r="AR266"/>
  <c r="R222"/>
  <c r="AO241"/>
  <c r="AR255"/>
  <c r="R198"/>
  <c r="R199"/>
  <c r="R200"/>
  <c r="R201"/>
  <c r="S216"/>
  <c r="U217"/>
  <c r="T217"/>
  <c r="T222"/>
  <c r="AO224"/>
  <c r="Y227"/>
  <c r="U227"/>
  <c r="Z227"/>
  <c r="AR232"/>
  <c r="AR246"/>
  <c r="Y251"/>
  <c r="U251"/>
  <c r="AA251"/>
  <c r="Z251"/>
  <c r="T251"/>
  <c r="S251"/>
  <c r="R251"/>
  <c r="AB251"/>
  <c r="AR254"/>
  <c r="Q254"/>
  <c r="AR256"/>
  <c r="Q261"/>
  <c r="AR261"/>
  <c r="S234"/>
  <c r="AA234"/>
  <c r="S235"/>
  <c r="AA235"/>
  <c r="U242"/>
  <c r="AA244"/>
  <c r="S244"/>
  <c r="R244"/>
  <c r="AB244"/>
  <c r="AC247"/>
  <c r="R249"/>
  <c r="AA249"/>
  <c r="R250"/>
  <c r="V260"/>
  <c r="W264"/>
  <c r="AD264"/>
  <c r="V264"/>
  <c r="AC264"/>
  <c r="T264"/>
  <c r="Y264"/>
  <c r="AR267"/>
  <c r="AO273"/>
  <c r="AO274"/>
  <c r="AO276"/>
  <c r="R229"/>
  <c r="U230"/>
  <c r="AC231"/>
  <c r="Y232"/>
  <c r="Y233"/>
  <c r="T234"/>
  <c r="T235"/>
  <c r="AA241"/>
  <c r="S241"/>
  <c r="R241"/>
  <c r="AB241"/>
  <c r="Y243"/>
  <c r="T244"/>
  <c r="U247"/>
  <c r="AD247"/>
  <c r="AD248"/>
  <c r="V248"/>
  <c r="S248"/>
  <c r="S249"/>
  <c r="AB249"/>
  <c r="S250"/>
  <c r="AR264"/>
  <c r="AR273"/>
  <c r="AR274"/>
  <c r="AR275"/>
  <c r="AO275"/>
  <c r="AR276"/>
  <c r="Q277"/>
  <c r="AR277"/>
  <c r="AR283"/>
  <c r="V231"/>
  <c r="AD231"/>
  <c r="R232"/>
  <c r="Z232"/>
  <c r="R233"/>
  <c r="Z233"/>
  <c r="AC234"/>
  <c r="AC235"/>
  <c r="T241"/>
  <c r="U244"/>
  <c r="AA246"/>
  <c r="S246"/>
  <c r="R246"/>
  <c r="AB246"/>
  <c r="V247"/>
  <c r="T248"/>
  <c r="AC248"/>
  <c r="T249"/>
  <c r="W262"/>
  <c r="AD262"/>
  <c r="V262"/>
  <c r="AC262"/>
  <c r="T262"/>
  <c r="Y262"/>
  <c r="AO262"/>
  <c r="R264"/>
  <c r="Y265"/>
  <c r="W265"/>
  <c r="V265"/>
  <c r="AD265"/>
  <c r="AC265"/>
  <c r="T265"/>
  <c r="AA265"/>
  <c r="R265"/>
  <c r="Z265"/>
  <c r="AO269"/>
  <c r="AO289"/>
  <c r="AR297"/>
  <c r="R223"/>
  <c r="Z223"/>
  <c r="R224"/>
  <c r="Z224"/>
  <c r="AA243"/>
  <c r="S243"/>
  <c r="R243"/>
  <c r="AB243"/>
  <c r="W247"/>
  <c r="Y250"/>
  <c r="U250"/>
  <c r="R252"/>
  <c r="W260"/>
  <c r="AC260"/>
  <c r="U260"/>
  <c r="AB260"/>
  <c r="T260"/>
  <c r="Y260"/>
  <c r="AA260"/>
  <c r="R261"/>
  <c r="AR262"/>
  <c r="S264"/>
  <c r="AR265"/>
  <c r="AO267"/>
  <c r="AR268"/>
  <c r="AR289"/>
  <c r="Z264"/>
  <c r="Q285"/>
  <c r="AR285"/>
  <c r="AR286"/>
  <c r="Q291"/>
  <c r="AR291"/>
  <c r="AR293"/>
  <c r="AO293"/>
  <c r="Y230"/>
  <c r="Y231"/>
  <c r="U232"/>
  <c r="U233"/>
  <c r="AC233"/>
  <c r="U243"/>
  <c r="AA245"/>
  <c r="S245"/>
  <c r="R245"/>
  <c r="AB245"/>
  <c r="Y247"/>
  <c r="Z250"/>
  <c r="AO255"/>
  <c r="Y256"/>
  <c r="U256"/>
  <c r="AB256"/>
  <c r="T256"/>
  <c r="Z256"/>
  <c r="S262"/>
  <c r="W263"/>
  <c r="AD263"/>
  <c r="V263"/>
  <c r="AC263"/>
  <c r="T263"/>
  <c r="Y263"/>
  <c r="AA264"/>
  <c r="AO270"/>
  <c r="AO286"/>
  <c r="AR287"/>
  <c r="U223"/>
  <c r="U224"/>
  <c r="R230"/>
  <c r="AO230"/>
  <c r="R231"/>
  <c r="V233"/>
  <c r="Y234"/>
  <c r="Y235"/>
  <c r="AA242"/>
  <c r="S242"/>
  <c r="R242"/>
  <c r="AB242"/>
  <c r="Y244"/>
  <c r="AA250"/>
  <c r="AB252"/>
  <c r="T252"/>
  <c r="R260"/>
  <c r="S261"/>
  <c r="Y261"/>
  <c r="AC261"/>
  <c r="U261"/>
  <c r="AB261"/>
  <c r="AR263"/>
  <c r="AR270"/>
  <c r="Q272"/>
  <c r="AR272"/>
  <c r="AR282"/>
  <c r="R234"/>
  <c r="R235"/>
  <c r="S247"/>
  <c r="R247"/>
  <c r="AB247"/>
  <c r="AO249"/>
  <c r="AB250"/>
  <c r="AO250"/>
  <c r="Y252"/>
  <c r="AA253"/>
  <c r="S253"/>
  <c r="U253"/>
  <c r="Q253"/>
  <c r="Z261"/>
  <c r="AA262"/>
  <c r="R263"/>
  <c r="AR269"/>
  <c r="AR271"/>
  <c r="Q271"/>
  <c r="R254"/>
  <c r="Z254"/>
  <c r="R258"/>
  <c r="Z258"/>
  <c r="U282"/>
  <c r="AB282"/>
  <c r="T282"/>
  <c r="Z282"/>
  <c r="AO287"/>
  <c r="AA288"/>
  <c r="S288"/>
  <c r="U288"/>
  <c r="T288"/>
  <c r="Z288"/>
  <c r="AB288"/>
  <c r="AR292"/>
  <c r="AR306"/>
  <c r="S254"/>
  <c r="AA254"/>
  <c r="S258"/>
  <c r="AA258"/>
  <c r="R259"/>
  <c r="Z259"/>
  <c r="Y269"/>
  <c r="U278"/>
  <c r="AB278"/>
  <c r="T278"/>
  <c r="U279"/>
  <c r="AB279"/>
  <c r="T279"/>
  <c r="U280"/>
  <c r="AB280"/>
  <c r="T280"/>
  <c r="U281"/>
  <c r="AB281"/>
  <c r="T281"/>
  <c r="AA282"/>
  <c r="Q295"/>
  <c r="AR295"/>
  <c r="AR296"/>
  <c r="AR302"/>
  <c r="Z269"/>
  <c r="R270"/>
  <c r="AD271"/>
  <c r="V271"/>
  <c r="AB271"/>
  <c r="U271"/>
  <c r="Y278"/>
  <c r="Y279"/>
  <c r="Y280"/>
  <c r="Y281"/>
  <c r="AO303"/>
  <c r="AA269"/>
  <c r="Z278"/>
  <c r="Z279"/>
  <c r="Z280"/>
  <c r="Z281"/>
  <c r="U283"/>
  <c r="AB283"/>
  <c r="T283"/>
  <c r="Z283"/>
  <c r="Q300"/>
  <c r="AR300"/>
  <c r="U301"/>
  <c r="T301"/>
  <c r="S301"/>
  <c r="R301"/>
  <c r="AB301"/>
  <c r="AA301"/>
  <c r="Z301"/>
  <c r="Y301"/>
  <c r="AR303"/>
  <c r="AR313"/>
  <c r="V254"/>
  <c r="AD254"/>
  <c r="Y255"/>
  <c r="U259"/>
  <c r="R269"/>
  <c r="AC269"/>
  <c r="AD270"/>
  <c r="V270"/>
  <c r="T270"/>
  <c r="AA278"/>
  <c r="AR278"/>
  <c r="AA279"/>
  <c r="AR279"/>
  <c r="AA280"/>
  <c r="AR280"/>
  <c r="AA281"/>
  <c r="AR281"/>
  <c r="R282"/>
  <c r="AA283"/>
  <c r="AR290"/>
  <c r="AO290"/>
  <c r="AO292"/>
  <c r="AR299"/>
  <c r="AR301"/>
  <c r="AR304"/>
  <c r="AO306"/>
  <c r="Q308"/>
  <c r="AR308"/>
  <c r="AR314"/>
  <c r="AR315"/>
  <c r="AR319"/>
  <c r="R255"/>
  <c r="AO278"/>
  <c r="AO279"/>
  <c r="AO280"/>
  <c r="S282"/>
  <c r="AR284"/>
  <c r="R288"/>
  <c r="AR298"/>
  <c r="AO307"/>
  <c r="AD269"/>
  <c r="V269"/>
  <c r="T269"/>
  <c r="R278"/>
  <c r="R279"/>
  <c r="R280"/>
  <c r="R281"/>
  <c r="U284"/>
  <c r="AB284"/>
  <c r="T284"/>
  <c r="Z284"/>
  <c r="AO288"/>
  <c r="AR294"/>
  <c r="Q294"/>
  <c r="Q305"/>
  <c r="AR305"/>
  <c r="AR307"/>
  <c r="AR309"/>
  <c r="AR310"/>
  <c r="R257"/>
  <c r="Y266"/>
  <c r="W266"/>
  <c r="S266"/>
  <c r="AC266"/>
  <c r="AD267"/>
  <c r="V267"/>
  <c r="T267"/>
  <c r="W268"/>
  <c r="AC268"/>
  <c r="T268"/>
  <c r="W269"/>
  <c r="Y270"/>
  <c r="U273"/>
  <c r="AA273"/>
  <c r="S273"/>
  <c r="T273"/>
  <c r="U274"/>
  <c r="AA274"/>
  <c r="S274"/>
  <c r="T274"/>
  <c r="U275"/>
  <c r="AA275"/>
  <c r="S275"/>
  <c r="T275"/>
  <c r="U276"/>
  <c r="AA276"/>
  <c r="S276"/>
  <c r="T276"/>
  <c r="S278"/>
  <c r="S279"/>
  <c r="S280"/>
  <c r="S281"/>
  <c r="Y282"/>
  <c r="R283"/>
  <c r="AA284"/>
  <c r="AA287"/>
  <c r="S287"/>
  <c r="U287"/>
  <c r="T287"/>
  <c r="Z287"/>
  <c r="Y287"/>
  <c r="AB287"/>
  <c r="Y288"/>
  <c r="AO302"/>
  <c r="AR318"/>
  <c r="R285"/>
  <c r="Z285"/>
  <c r="U302"/>
  <c r="AB302"/>
  <c r="T302"/>
  <c r="AR312"/>
  <c r="Q312"/>
  <c r="R294"/>
  <c r="U306"/>
  <c r="AB306"/>
  <c r="T306"/>
  <c r="Y306"/>
  <c r="Z306"/>
  <c r="Q327"/>
  <c r="AR327"/>
  <c r="AO330"/>
  <c r="T285"/>
  <c r="U292"/>
  <c r="AB292"/>
  <c r="T292"/>
  <c r="S294"/>
  <c r="Z302"/>
  <c r="U303"/>
  <c r="AB303"/>
  <c r="T303"/>
  <c r="AA303"/>
  <c r="S303"/>
  <c r="AA306"/>
  <c r="Q324"/>
  <c r="AR324"/>
  <c r="R277"/>
  <c r="AC285"/>
  <c r="Y292"/>
  <c r="U293"/>
  <c r="AB293"/>
  <c r="T293"/>
  <c r="Y295"/>
  <c r="W295"/>
  <c r="AA302"/>
  <c r="AR330"/>
  <c r="AD294"/>
  <c r="V294"/>
  <c r="AC294"/>
  <c r="U294"/>
  <c r="AB294"/>
  <c r="Q316"/>
  <c r="AR316"/>
  <c r="AR328"/>
  <c r="R272"/>
  <c r="R286"/>
  <c r="Z286"/>
  <c r="AA292"/>
  <c r="Y294"/>
  <c r="AR317"/>
  <c r="AR323"/>
  <c r="AR326"/>
  <c r="Q334"/>
  <c r="AR334"/>
  <c r="S286"/>
  <c r="AA289"/>
  <c r="S289"/>
  <c r="R289"/>
  <c r="AB289"/>
  <c r="Z294"/>
  <c r="S302"/>
  <c r="S306"/>
  <c r="U307"/>
  <c r="AB307"/>
  <c r="T307"/>
  <c r="AA307"/>
  <c r="S307"/>
  <c r="AO317"/>
  <c r="AR322"/>
  <c r="R309"/>
  <c r="Z309"/>
  <c r="R310"/>
  <c r="Z310"/>
  <c r="R311"/>
  <c r="Z311"/>
  <c r="R312"/>
  <c r="Z312"/>
  <c r="U313"/>
  <c r="U314"/>
  <c r="U318"/>
  <c r="T318"/>
  <c r="Y318"/>
  <c r="AR320"/>
  <c r="AR325"/>
  <c r="AR329"/>
  <c r="AR339"/>
  <c r="AR346"/>
  <c r="AR358"/>
  <c r="Y317"/>
  <c r="Z317"/>
  <c r="Z318"/>
  <c r="S320"/>
  <c r="W324"/>
  <c r="AA324"/>
  <c r="R324"/>
  <c r="Z324"/>
  <c r="Y324"/>
  <c r="AR332"/>
  <c r="AR333"/>
  <c r="AO321"/>
  <c r="AO325"/>
  <c r="AO341"/>
  <c r="AR350"/>
  <c r="AR356"/>
  <c r="R296"/>
  <c r="AO296"/>
  <c r="R297"/>
  <c r="R298"/>
  <c r="R299"/>
  <c r="AO299"/>
  <c r="R300"/>
  <c r="R304"/>
  <c r="Y305"/>
  <c r="R308"/>
  <c r="U309"/>
  <c r="U310"/>
  <c r="U311"/>
  <c r="AB315"/>
  <c r="T315"/>
  <c r="S315"/>
  <c r="AB317"/>
  <c r="AB318"/>
  <c r="AC324"/>
  <c r="AR331"/>
  <c r="AR355"/>
  <c r="Q355"/>
  <c r="R290"/>
  <c r="R291"/>
  <c r="R305"/>
  <c r="Y313"/>
  <c r="Y314"/>
  <c r="AA320"/>
  <c r="R320"/>
  <c r="Z320"/>
  <c r="Y320"/>
  <c r="Y321"/>
  <c r="Z321"/>
  <c r="AD324"/>
  <c r="AO331"/>
  <c r="AR335"/>
  <c r="Q335"/>
  <c r="AR336"/>
  <c r="R313"/>
  <c r="AO313"/>
  <c r="R314"/>
  <c r="R318"/>
  <c r="AA321"/>
  <c r="S324"/>
  <c r="AR338"/>
  <c r="AO343"/>
  <c r="AO347"/>
  <c r="AR348"/>
  <c r="Q348"/>
  <c r="AB320"/>
  <c r="AB321"/>
  <c r="T324"/>
  <c r="U329"/>
  <c r="AB329"/>
  <c r="T329"/>
  <c r="S329"/>
  <c r="R329"/>
  <c r="AA329"/>
  <c r="Z329"/>
  <c r="AR345"/>
  <c r="AO353"/>
  <c r="AR357"/>
  <c r="W335"/>
  <c r="AD335"/>
  <c r="V335"/>
  <c r="AC335"/>
  <c r="Y335"/>
  <c r="U340"/>
  <c r="Z340"/>
  <c r="T340"/>
  <c r="AB340"/>
  <c r="AA342"/>
  <c r="S342"/>
  <c r="Y342"/>
  <c r="W342"/>
  <c r="V342"/>
  <c r="AD342"/>
  <c r="AC342"/>
  <c r="T342"/>
  <c r="AR343"/>
  <c r="AR344"/>
  <c r="AO344"/>
  <c r="AO349"/>
  <c r="AR352"/>
  <c r="S322"/>
  <c r="AB322"/>
  <c r="Z323"/>
  <c r="U331"/>
  <c r="AB331"/>
  <c r="T331"/>
  <c r="AA331"/>
  <c r="S331"/>
  <c r="AA335"/>
  <c r="R338"/>
  <c r="S339"/>
  <c r="AO340"/>
  <c r="R316"/>
  <c r="Z316"/>
  <c r="R319"/>
  <c r="R323"/>
  <c r="U328"/>
  <c r="S328"/>
  <c r="AB328"/>
  <c r="U330"/>
  <c r="AB330"/>
  <c r="T330"/>
  <c r="AA330"/>
  <c r="S330"/>
  <c r="AR340"/>
  <c r="AR349"/>
  <c r="S319"/>
  <c r="AB319"/>
  <c r="S323"/>
  <c r="AB323"/>
  <c r="AO326"/>
  <c r="R335"/>
  <c r="R340"/>
  <c r="AR351"/>
  <c r="T316"/>
  <c r="T323"/>
  <c r="S335"/>
  <c r="U338"/>
  <c r="AB338"/>
  <c r="T338"/>
  <c r="AA338"/>
  <c r="S338"/>
  <c r="Z338"/>
  <c r="Y339"/>
  <c r="Z339"/>
  <c r="W339"/>
  <c r="V339"/>
  <c r="AD339"/>
  <c r="AC339"/>
  <c r="T339"/>
  <c r="S340"/>
  <c r="Q342"/>
  <c r="AR342"/>
  <c r="AR347"/>
  <c r="AB348"/>
  <c r="R348"/>
  <c r="AD348"/>
  <c r="S348"/>
  <c r="AC348"/>
  <c r="Z348"/>
  <c r="Y348"/>
  <c r="W348"/>
  <c r="V348"/>
  <c r="AO356"/>
  <c r="AC353"/>
  <c r="W353"/>
  <c r="V353"/>
  <c r="AR360"/>
  <c r="R332"/>
  <c r="Z332"/>
  <c r="AO332"/>
  <c r="R333"/>
  <c r="Z333"/>
  <c r="R334"/>
  <c r="Z334"/>
  <c r="W337"/>
  <c r="Y341"/>
  <c r="R343"/>
  <c r="R345"/>
  <c r="R346"/>
  <c r="AA346"/>
  <c r="S350"/>
  <c r="AD351"/>
  <c r="V351"/>
  <c r="AC351"/>
  <c r="T351"/>
  <c r="S351"/>
  <c r="AC352"/>
  <c r="Y352"/>
  <c r="T352"/>
  <c r="Y353"/>
  <c r="S358"/>
  <c r="S343"/>
  <c r="AB343"/>
  <c r="T345"/>
  <c r="S345"/>
  <c r="AC345"/>
  <c r="S346"/>
  <c r="AB346"/>
  <c r="S349"/>
  <c r="AD350"/>
  <c r="V350"/>
  <c r="T350"/>
  <c r="AO351"/>
  <c r="Z353"/>
  <c r="U358"/>
  <c r="R325"/>
  <c r="R326"/>
  <c r="R327"/>
  <c r="T332"/>
  <c r="T333"/>
  <c r="R336"/>
  <c r="AO336"/>
  <c r="Y337"/>
  <c r="R341"/>
  <c r="Y344"/>
  <c r="AD345"/>
  <c r="T346"/>
  <c r="Y347"/>
  <c r="W349"/>
  <c r="AA349"/>
  <c r="R349"/>
  <c r="T349"/>
  <c r="AD349"/>
  <c r="AR353"/>
  <c r="AR354"/>
  <c r="R337"/>
  <c r="AB341"/>
  <c r="T341"/>
  <c r="S341"/>
  <c r="AO350"/>
  <c r="AR359"/>
  <c r="U344"/>
  <c r="S344"/>
  <c r="AB344"/>
  <c r="AO346"/>
  <c r="S347"/>
  <c r="AB347"/>
  <c r="S353"/>
  <c r="AB358"/>
  <c r="T358"/>
  <c r="R358"/>
  <c r="Z358"/>
  <c r="Y358"/>
  <c r="AR362"/>
  <c r="AR370"/>
  <c r="AC354"/>
  <c r="S354"/>
  <c r="R355"/>
  <c r="R356"/>
  <c r="AB357"/>
  <c r="T357"/>
  <c r="AA357"/>
  <c r="R357"/>
  <c r="U357"/>
  <c r="AB359"/>
  <c r="T359"/>
  <c r="U359"/>
  <c r="AA359"/>
  <c r="R359"/>
  <c r="AR371"/>
  <c r="Y355"/>
  <c r="W355"/>
  <c r="T355"/>
  <c r="AD355"/>
  <c r="AB356"/>
  <c r="T356"/>
  <c r="U356"/>
  <c r="AB361"/>
  <c r="T361"/>
  <c r="AA361"/>
  <c r="Z361"/>
  <c r="Y361"/>
  <c r="S361"/>
  <c r="AR363"/>
  <c r="AR366"/>
  <c r="AR367"/>
  <c r="Q367"/>
  <c r="AR361"/>
  <c r="AB364"/>
  <c r="T364"/>
  <c r="U364"/>
  <c r="S364"/>
  <c r="R364"/>
  <c r="AA364"/>
  <c r="Y364"/>
  <c r="AR372"/>
  <c r="AR365"/>
  <c r="AR373"/>
  <c r="AR364"/>
  <c r="Y365"/>
  <c r="AO372"/>
  <c r="Z362"/>
  <c r="AA365"/>
  <c r="AO369"/>
  <c r="S371"/>
  <c r="AO373"/>
  <c r="AR374"/>
  <c r="AA362"/>
  <c r="AB363"/>
  <c r="T363"/>
  <c r="U363"/>
  <c r="AO363"/>
  <c r="AV377"/>
  <c r="AO377"/>
  <c r="AR378"/>
  <c r="AB360"/>
  <c r="T360"/>
  <c r="U360"/>
  <c r="R362"/>
  <c r="R365"/>
  <c r="AR379"/>
  <c r="S362"/>
  <c r="S365"/>
  <c r="AR376"/>
  <c r="AB362"/>
  <c r="T362"/>
  <c r="U362"/>
  <c r="AO374"/>
  <c r="AB365"/>
  <c r="T365"/>
  <c r="AR368"/>
  <c r="AB371"/>
  <c r="T371"/>
  <c r="AA371"/>
  <c r="R371"/>
  <c r="Z371"/>
  <c r="Y371"/>
  <c r="U371"/>
  <c r="AR375"/>
  <c r="Q377"/>
  <c r="AR377"/>
  <c r="R366"/>
  <c r="Z366"/>
  <c r="R367"/>
  <c r="R369"/>
  <c r="Z375"/>
  <c r="AR385"/>
  <c r="AR391"/>
  <c r="AB369"/>
  <c r="T369"/>
  <c r="S369"/>
  <c r="AR389"/>
  <c r="T366"/>
  <c r="AO368"/>
  <c r="U369"/>
  <c r="AB372"/>
  <c r="T372"/>
  <c r="S372"/>
  <c r="Y373"/>
  <c r="Y374"/>
  <c r="AR381"/>
  <c r="AR383"/>
  <c r="AR386"/>
  <c r="Q386"/>
  <c r="AR388"/>
  <c r="Y368"/>
  <c r="AO371"/>
  <c r="Z373"/>
  <c r="Z374"/>
  <c r="AR380"/>
  <c r="AR382"/>
  <c r="AR384"/>
  <c r="AP390"/>
  <c r="AU390" s="1"/>
  <c r="AB370"/>
  <c r="T370"/>
  <c r="S370"/>
  <c r="R373"/>
  <c r="AA374"/>
  <c r="AB375"/>
  <c r="T375"/>
  <c r="AA375"/>
  <c r="S375"/>
  <c r="U375"/>
  <c r="AC378"/>
  <c r="U378"/>
  <c r="AB378"/>
  <c r="T378"/>
  <c r="Y378"/>
  <c r="S378"/>
  <c r="AD378"/>
  <c r="R378"/>
  <c r="AO384"/>
  <c r="AB368"/>
  <c r="T368"/>
  <c r="R368"/>
  <c r="AA368"/>
  <c r="AB373"/>
  <c r="T373"/>
  <c r="S373"/>
  <c r="R374"/>
  <c r="AO380"/>
  <c r="AR387"/>
  <c r="AR392"/>
  <c r="S368"/>
  <c r="Y369"/>
  <c r="U373"/>
  <c r="S374"/>
  <c r="AB374"/>
  <c r="T374"/>
  <c r="U374"/>
  <c r="AO379"/>
  <c r="AO381"/>
  <c r="AP383"/>
  <c r="Q383"/>
  <c r="AO385"/>
  <c r="AO375"/>
  <c r="AC379"/>
  <c r="U379"/>
  <c r="AB379"/>
  <c r="T379"/>
  <c r="V379"/>
  <c r="Z381"/>
  <c r="R382"/>
  <c r="AD382"/>
  <c r="AC383"/>
  <c r="U383"/>
  <c r="AB383"/>
  <c r="T383"/>
  <c r="V383"/>
  <c r="AO383"/>
  <c r="R386"/>
  <c r="AD386"/>
  <c r="R388"/>
  <c r="AC388"/>
  <c r="R389"/>
  <c r="AC389"/>
  <c r="Z391"/>
  <c r="AA381"/>
  <c r="R390"/>
  <c r="AC382"/>
  <c r="U382"/>
  <c r="AB382"/>
  <c r="T382"/>
  <c r="V382"/>
  <c r="AC386"/>
  <c r="U386"/>
  <c r="AB386"/>
  <c r="V386"/>
  <c r="S390"/>
  <c r="AC391"/>
  <c r="T391"/>
  <c r="Y391"/>
  <c r="AD391"/>
  <c r="V391"/>
  <c r="W382"/>
  <c r="W386"/>
  <c r="W388"/>
  <c r="AD388"/>
  <c r="V388"/>
  <c r="W389"/>
  <c r="AD389"/>
  <c r="V389"/>
  <c r="AC381"/>
  <c r="U381"/>
  <c r="AB381"/>
  <c r="T381"/>
  <c r="V381"/>
  <c r="Z383"/>
  <c r="AC385"/>
  <c r="U385"/>
  <c r="AB385"/>
  <c r="T385"/>
  <c r="V385"/>
  <c r="Y388"/>
  <c r="AD390"/>
  <c r="V390"/>
  <c r="AC390"/>
  <c r="W390"/>
  <c r="AA379"/>
  <c r="W381"/>
  <c r="Y382"/>
  <c r="AA383"/>
  <c r="W385"/>
  <c r="Y386"/>
  <c r="Z388"/>
  <c r="Z389"/>
  <c r="Y390"/>
  <c r="R391"/>
  <c r="R379"/>
  <c r="AD379"/>
  <c r="AC380"/>
  <c r="U380"/>
  <c r="AB380"/>
  <c r="T380"/>
  <c r="V380"/>
  <c r="Z382"/>
  <c r="R383"/>
  <c r="AD383"/>
  <c r="AC384"/>
  <c r="U384"/>
  <c r="AB384"/>
  <c r="T384"/>
  <c r="V384"/>
  <c r="Z386"/>
  <c r="T387"/>
  <c r="AD387"/>
  <c r="AA388"/>
  <c r="AA389"/>
  <c r="Z390"/>
  <c r="S391"/>
  <c r="V392"/>
  <c r="AD392"/>
  <c r="Y392"/>
  <c r="AO391"/>
  <c r="R392"/>
  <c r="Z392"/>
  <c r="AO392"/>
  <c r="S392"/>
  <c r="AA392"/>
  <c r="R376"/>
  <c r="AO376"/>
  <c r="R377"/>
  <c r="T392"/>
  <c r="AU130" l="1"/>
  <c r="AU124"/>
  <c r="X383"/>
  <c r="AQ383"/>
  <c r="X212"/>
  <c r="AQ212"/>
  <c r="AV212" s="1"/>
  <c r="AU129"/>
  <c r="Q390"/>
  <c r="U390" s="1"/>
  <c r="Q124"/>
  <c r="AO390"/>
  <c r="AO297"/>
  <c r="Q111"/>
  <c r="U111" s="1"/>
  <c r="Q122"/>
  <c r="Q129"/>
  <c r="AO141"/>
  <c r="Q378"/>
  <c r="AP378"/>
  <c r="AP361"/>
  <c r="Q361"/>
  <c r="AO388"/>
  <c r="AP362"/>
  <c r="Q362"/>
  <c r="Q391"/>
  <c r="U391" s="1"/>
  <c r="AQ391"/>
  <c r="X391"/>
  <c r="AB391" s="1"/>
  <c r="AP391"/>
  <c r="AO365"/>
  <c r="AO382"/>
  <c r="X382" s="1"/>
  <c r="AO361"/>
  <c r="AV123"/>
  <c r="AQ126"/>
  <c r="X126"/>
  <c r="AQ379"/>
  <c r="AP379"/>
  <c r="Q379"/>
  <c r="X379"/>
  <c r="AQ374"/>
  <c r="X374"/>
  <c r="AP374"/>
  <c r="Q374"/>
  <c r="X372"/>
  <c r="AQ372"/>
  <c r="AP372"/>
  <c r="Q372"/>
  <c r="X369"/>
  <c r="AQ369"/>
  <c r="AP369"/>
  <c r="Q369"/>
  <c r="AO357"/>
  <c r="X357" s="1"/>
  <c r="AP357"/>
  <c r="Q357"/>
  <c r="AP309"/>
  <c r="Q309"/>
  <c r="AQ380"/>
  <c r="X380"/>
  <c r="AP380"/>
  <c r="Q380"/>
  <c r="AO387"/>
  <c r="AU383"/>
  <c r="AP366"/>
  <c r="Q366"/>
  <c r="Q371"/>
  <c r="X371"/>
  <c r="AQ371"/>
  <c r="AP371"/>
  <c r="AO328"/>
  <c r="AO311"/>
  <c r="AQ311" s="1"/>
  <c r="AQ125"/>
  <c r="X125"/>
  <c r="AO378"/>
  <c r="X378" s="1"/>
  <c r="AP338"/>
  <c r="Q338"/>
  <c r="U337" s="1"/>
  <c r="Q358"/>
  <c r="AP358"/>
  <c r="AQ130"/>
  <c r="X130"/>
  <c r="X270"/>
  <c r="AB270" s="1"/>
  <c r="AQ270"/>
  <c r="AV270" s="1"/>
  <c r="AP270"/>
  <c r="AU270" s="1"/>
  <c r="Q270"/>
  <c r="U270" s="1"/>
  <c r="AQ286"/>
  <c r="X286"/>
  <c r="AP286"/>
  <c r="Q286"/>
  <c r="AO264"/>
  <c r="Q255"/>
  <c r="AP255"/>
  <c r="X255"/>
  <c r="AQ255"/>
  <c r="X245"/>
  <c r="AQ245"/>
  <c r="AP245"/>
  <c r="Q245"/>
  <c r="AO238"/>
  <c r="AO222"/>
  <c r="AO219"/>
  <c r="Q242"/>
  <c r="X242"/>
  <c r="AQ242"/>
  <c r="AP242"/>
  <c r="AQ223"/>
  <c r="AP223"/>
  <c r="Q223"/>
  <c r="X223"/>
  <c r="AP213"/>
  <c r="Q213"/>
  <c r="AO209"/>
  <c r="AO192"/>
  <c r="AP220"/>
  <c r="Q220"/>
  <c r="AO162"/>
  <c r="Q171"/>
  <c r="AP171"/>
  <c r="AP166"/>
  <c r="Q166"/>
  <c r="AO145"/>
  <c r="AO82"/>
  <c r="AQ82" s="1"/>
  <c r="AU123"/>
  <c r="AO92"/>
  <c r="AO81"/>
  <c r="X140"/>
  <c r="AQ140"/>
  <c r="AV140" s="1"/>
  <c r="AP140"/>
  <c r="AU140" s="1"/>
  <c r="Q140"/>
  <c r="U140" s="1"/>
  <c r="AO70"/>
  <c r="Q118"/>
  <c r="AQ118"/>
  <c r="X118"/>
  <c r="AP118"/>
  <c r="AP82"/>
  <c r="Q82"/>
  <c r="Q96"/>
  <c r="AQ96"/>
  <c r="AP96"/>
  <c r="X96"/>
  <c r="AO61"/>
  <c r="Q147"/>
  <c r="U147" s="1"/>
  <c r="AP147"/>
  <c r="AU147" s="1"/>
  <c r="AP28"/>
  <c r="AU28" s="1"/>
  <c r="X28"/>
  <c r="AB28" s="1"/>
  <c r="Q28"/>
  <c r="U28" s="1"/>
  <c r="AQ28"/>
  <c r="AV28" s="1"/>
  <c r="AQ27"/>
  <c r="AV27" s="1"/>
  <c r="X27"/>
  <c r="AB27" s="1"/>
  <c r="Q27"/>
  <c r="U27" s="1"/>
  <c r="AP27"/>
  <c r="AU27" s="1"/>
  <c r="AQ31"/>
  <c r="AV31" s="1"/>
  <c r="X31"/>
  <c r="AB31" s="1"/>
  <c r="AP31"/>
  <c r="AU31" s="1"/>
  <c r="Q31"/>
  <c r="U31" s="1"/>
  <c r="AQ25"/>
  <c r="AV25" s="1"/>
  <c r="X25"/>
  <c r="AB25" s="1"/>
  <c r="Q25"/>
  <c r="U25" s="1"/>
  <c r="AP25"/>
  <c r="AU25" s="1"/>
  <c r="AP389"/>
  <c r="Q389"/>
  <c r="U389" s="1"/>
  <c r="AQ341"/>
  <c r="Q341"/>
  <c r="AP341"/>
  <c r="X341"/>
  <c r="AO301"/>
  <c r="AP310"/>
  <c r="Q310"/>
  <c r="AQ269"/>
  <c r="AV269" s="1"/>
  <c r="AP269"/>
  <c r="AU269" s="1"/>
  <c r="Q269"/>
  <c r="U269" s="1"/>
  <c r="X269"/>
  <c r="AB269" s="1"/>
  <c r="AQ293"/>
  <c r="AP293"/>
  <c r="X293"/>
  <c r="Q293"/>
  <c r="AP268"/>
  <c r="AU268" s="1"/>
  <c r="Q268"/>
  <c r="U268" s="1"/>
  <c r="Q244"/>
  <c r="AP244"/>
  <c r="Q237"/>
  <c r="AP237"/>
  <c r="AO232"/>
  <c r="X241"/>
  <c r="AQ241"/>
  <c r="Q241"/>
  <c r="AP241"/>
  <c r="Q251"/>
  <c r="AQ251"/>
  <c r="X251"/>
  <c r="AP251"/>
  <c r="Q207"/>
  <c r="AQ207"/>
  <c r="X207"/>
  <c r="AP207"/>
  <c r="Q170"/>
  <c r="AP170"/>
  <c r="X170"/>
  <c r="AQ170"/>
  <c r="Q165"/>
  <c r="X165"/>
  <c r="AQ165"/>
  <c r="AP165"/>
  <c r="AO109"/>
  <c r="AO91"/>
  <c r="AQ103"/>
  <c r="X103"/>
  <c r="AP103"/>
  <c r="Q103"/>
  <c r="Q121"/>
  <c r="AQ121"/>
  <c r="X121"/>
  <c r="AP121"/>
  <c r="AP48"/>
  <c r="Q48"/>
  <c r="AP99"/>
  <c r="Q99"/>
  <c r="Q85"/>
  <c r="X85"/>
  <c r="AP85"/>
  <c r="AQ85"/>
  <c r="Q70"/>
  <c r="U69" s="1"/>
  <c r="Q119"/>
  <c r="AQ119"/>
  <c r="X119"/>
  <c r="AP119"/>
  <c r="Q115"/>
  <c r="AQ115"/>
  <c r="X115"/>
  <c r="AP115"/>
  <c r="X18"/>
  <c r="AA18" s="1"/>
  <c r="AP18"/>
  <c r="AU18" s="1"/>
  <c r="AQ18"/>
  <c r="AV18" s="1"/>
  <c r="Q18"/>
  <c r="T18" s="1"/>
  <c r="Q17"/>
  <c r="T17" s="1"/>
  <c r="AQ17"/>
  <c r="AV17" s="1"/>
  <c r="X17"/>
  <c r="AA17" s="1"/>
  <c r="AP17"/>
  <c r="AU17" s="1"/>
  <c r="AO389"/>
  <c r="X385"/>
  <c r="AQ385"/>
  <c r="AP385"/>
  <c r="Q385"/>
  <c r="Q392"/>
  <c r="U392" s="1"/>
  <c r="AQ392"/>
  <c r="X392"/>
  <c r="AB392" s="1"/>
  <c r="AP392"/>
  <c r="Q382"/>
  <c r="AP382"/>
  <c r="X381"/>
  <c r="AQ381"/>
  <c r="AP381"/>
  <c r="Q381"/>
  <c r="AO370"/>
  <c r="X370" s="1"/>
  <c r="AO319"/>
  <c r="Q344"/>
  <c r="X344"/>
  <c r="AQ344"/>
  <c r="AP344"/>
  <c r="AQ346"/>
  <c r="X346"/>
  <c r="AP346"/>
  <c r="Q346"/>
  <c r="AP322"/>
  <c r="Q322"/>
  <c r="Q326"/>
  <c r="X326"/>
  <c r="AQ326"/>
  <c r="AP326"/>
  <c r="AP311"/>
  <c r="Q311"/>
  <c r="AO310"/>
  <c r="AQ310" s="1"/>
  <c r="Q290"/>
  <c r="X290"/>
  <c r="AQ290"/>
  <c r="AP290"/>
  <c r="AU253"/>
  <c r="AO257"/>
  <c r="X257" s="1"/>
  <c r="AP263"/>
  <c r="AU263" s="1"/>
  <c r="Q263"/>
  <c r="U263" s="1"/>
  <c r="AP262"/>
  <c r="AU262" s="1"/>
  <c r="Q262"/>
  <c r="AQ262"/>
  <c r="AV262" s="1"/>
  <c r="X262"/>
  <c r="AQ267"/>
  <c r="AV267" s="1"/>
  <c r="X267"/>
  <c r="AB267" s="1"/>
  <c r="AP267"/>
  <c r="AU267" s="1"/>
  <c r="Q267"/>
  <c r="U267" s="1"/>
  <c r="Q256"/>
  <c r="AQ256"/>
  <c r="X256"/>
  <c r="AP256"/>
  <c r="AO220"/>
  <c r="AQ220" s="1"/>
  <c r="AQ257"/>
  <c r="AP257"/>
  <c r="Q257"/>
  <c r="AQ217"/>
  <c r="X217"/>
  <c r="AP217"/>
  <c r="Q217"/>
  <c r="Q210"/>
  <c r="AP210"/>
  <c r="X224"/>
  <c r="Q224"/>
  <c r="AQ224"/>
  <c r="AP224"/>
  <c r="AP221"/>
  <c r="Q221"/>
  <c r="AQ228"/>
  <c r="X228"/>
  <c r="AP228"/>
  <c r="Q228"/>
  <c r="AO202"/>
  <c r="AO167"/>
  <c r="AQ167" s="1"/>
  <c r="AP222"/>
  <c r="Q222"/>
  <c r="AO111"/>
  <c r="AO77"/>
  <c r="AO127"/>
  <c r="AO60"/>
  <c r="AO48"/>
  <c r="X48" s="1"/>
  <c r="AP70"/>
  <c r="AO42"/>
  <c r="Q113"/>
  <c r="AP113"/>
  <c r="AP51"/>
  <c r="Q51"/>
  <c r="Q54"/>
  <c r="X54"/>
  <c r="AQ54"/>
  <c r="AP54"/>
  <c r="AO221"/>
  <c r="X221" s="1"/>
  <c r="Q236"/>
  <c r="AP236"/>
  <c r="AQ218"/>
  <c r="X218"/>
  <c r="AP218"/>
  <c r="Q218"/>
  <c r="AO151"/>
  <c r="Q182"/>
  <c r="U181" s="1"/>
  <c r="AP181" s="1"/>
  <c r="AP182"/>
  <c r="AP164"/>
  <c r="Q164"/>
  <c r="X164"/>
  <c r="AQ164"/>
  <c r="AP146"/>
  <c r="AU146" s="1"/>
  <c r="Q146"/>
  <c r="U146" s="1"/>
  <c r="X146"/>
  <c r="AB146" s="1"/>
  <c r="AQ146"/>
  <c r="AV146" s="1"/>
  <c r="AQ137"/>
  <c r="AP137"/>
  <c r="Q137"/>
  <c r="U137" s="1"/>
  <c r="X137"/>
  <c r="AB137" s="1"/>
  <c r="AP145"/>
  <c r="AU145" s="1"/>
  <c r="Q145"/>
  <c r="U145" s="1"/>
  <c r="AP128"/>
  <c r="Q128"/>
  <c r="AO99"/>
  <c r="AQ99" s="1"/>
  <c r="AP141"/>
  <c r="AU141" s="1"/>
  <c r="Q141"/>
  <c r="U141" s="1"/>
  <c r="Q74"/>
  <c r="AQ74"/>
  <c r="X74"/>
  <c r="AP74"/>
  <c r="AP81"/>
  <c r="Q81"/>
  <c r="AO45"/>
  <c r="AQ97"/>
  <c r="Q73"/>
  <c r="AQ73"/>
  <c r="X73"/>
  <c r="AP73"/>
  <c r="AP50"/>
  <c r="Q50"/>
  <c r="AQ16"/>
  <c r="AV16" s="1"/>
  <c r="X16"/>
  <c r="AA16" s="1"/>
  <c r="AP16"/>
  <c r="AU16" s="1"/>
  <c r="Q16"/>
  <c r="T16" s="1"/>
  <c r="X29"/>
  <c r="AB29" s="1"/>
  <c r="Q29"/>
  <c r="U29" s="1"/>
  <c r="AQ29"/>
  <c r="AV29" s="1"/>
  <c r="AP29"/>
  <c r="AU29" s="1"/>
  <c r="AO364"/>
  <c r="AO358"/>
  <c r="X358" s="1"/>
  <c r="AO338"/>
  <c r="X338" s="1"/>
  <c r="AB337" s="1"/>
  <c r="AQ337" s="1"/>
  <c r="Q336"/>
  <c r="U335" s="1"/>
  <c r="AP335" s="1"/>
  <c r="AQ336"/>
  <c r="X336"/>
  <c r="AP336"/>
  <c r="AO309"/>
  <c r="X309" s="1"/>
  <c r="AO266"/>
  <c r="AO281"/>
  <c r="AO252"/>
  <c r="AP264"/>
  <c r="AU264" s="1"/>
  <c r="Q264"/>
  <c r="U264" s="1"/>
  <c r="AP240"/>
  <c r="Q240"/>
  <c r="AO243"/>
  <c r="AQ243" s="1"/>
  <c r="AO211"/>
  <c r="AO190"/>
  <c r="Q214"/>
  <c r="AO176"/>
  <c r="AP211"/>
  <c r="Q208"/>
  <c r="AQ208"/>
  <c r="X208"/>
  <c r="AP208"/>
  <c r="AO157"/>
  <c r="AP167"/>
  <c r="Q167"/>
  <c r="Q168"/>
  <c r="AQ168"/>
  <c r="AP168"/>
  <c r="X168"/>
  <c r="Q142"/>
  <c r="U142" s="1"/>
  <c r="X142"/>
  <c r="AB142" s="1"/>
  <c r="AQ142"/>
  <c r="AV142" s="1"/>
  <c r="AP142"/>
  <c r="AU142" s="1"/>
  <c r="AO78"/>
  <c r="AQ135"/>
  <c r="AP135"/>
  <c r="Q135"/>
  <c r="U135" s="1"/>
  <c r="X135"/>
  <c r="AB135" s="1"/>
  <c r="X123"/>
  <c r="AO132"/>
  <c r="AO66"/>
  <c r="AQ114"/>
  <c r="X114"/>
  <c r="AP114"/>
  <c r="Q114"/>
  <c r="Q116"/>
  <c r="AQ116"/>
  <c r="X116"/>
  <c r="AP116"/>
  <c r="AO35"/>
  <c r="Q105"/>
  <c r="AQ105"/>
  <c r="X105"/>
  <c r="AP105"/>
  <c r="AQ15"/>
  <c r="AV15" s="1"/>
  <c r="X15"/>
  <c r="AP15"/>
  <c r="AU15" s="1"/>
  <c r="Q15"/>
  <c r="T15" s="1"/>
  <c r="AQ26"/>
  <c r="AV26" s="1"/>
  <c r="X26"/>
  <c r="AB26" s="1"/>
  <c r="Q26"/>
  <c r="U26" s="1"/>
  <c r="AP26"/>
  <c r="AU26" s="1"/>
  <c r="Q30"/>
  <c r="U30" s="1"/>
  <c r="X30"/>
  <c r="AB30" s="1"/>
  <c r="AP30"/>
  <c r="AU30" s="1"/>
  <c r="AQ30"/>
  <c r="AV30" s="1"/>
  <c r="AP373"/>
  <c r="Q373"/>
  <c r="X373"/>
  <c r="AQ373"/>
  <c r="Q340"/>
  <c r="U339" s="1"/>
  <c r="AP339" s="1"/>
  <c r="X340"/>
  <c r="AB339" s="1"/>
  <c r="AQ339" s="1"/>
  <c r="AQ340"/>
  <c r="AP340"/>
  <c r="AQ356"/>
  <c r="AP356"/>
  <c r="Q356"/>
  <c r="X356"/>
  <c r="AQ384"/>
  <c r="AP384"/>
  <c r="Q384"/>
  <c r="X384"/>
  <c r="AQ375"/>
  <c r="X375"/>
  <c r="Q375"/>
  <c r="AP375"/>
  <c r="Q368"/>
  <c r="X368"/>
  <c r="AQ368"/>
  <c r="AP368"/>
  <c r="Q376"/>
  <c r="AP376"/>
  <c r="X376"/>
  <c r="AQ376"/>
  <c r="AP363"/>
  <c r="X363"/>
  <c r="Q363"/>
  <c r="AQ363"/>
  <c r="AP359"/>
  <c r="Q359"/>
  <c r="AO322"/>
  <c r="AQ322" s="1"/>
  <c r="AO320"/>
  <c r="X299"/>
  <c r="AQ299"/>
  <c r="AP299"/>
  <c r="Q299"/>
  <c r="AO282"/>
  <c r="AO298"/>
  <c r="AO253"/>
  <c r="AO263"/>
  <c r="AQ263" s="1"/>
  <c r="AV263" s="1"/>
  <c r="AO214"/>
  <c r="Q239"/>
  <c r="AP239"/>
  <c r="Q230"/>
  <c r="U229" s="1"/>
  <c r="AP229" s="1"/>
  <c r="AP230"/>
  <c r="X230"/>
  <c r="AB229" s="1"/>
  <c r="AQ229" s="1"/>
  <c r="AQ230"/>
  <c r="AO244"/>
  <c r="AO237"/>
  <c r="AQ237" s="1"/>
  <c r="Q252"/>
  <c r="AP206"/>
  <c r="Q206"/>
  <c r="AQ206"/>
  <c r="X206"/>
  <c r="AP214"/>
  <c r="Q216"/>
  <c r="AQ216"/>
  <c r="X216"/>
  <c r="AP216"/>
  <c r="Q225"/>
  <c r="AP225"/>
  <c r="X225"/>
  <c r="AQ225"/>
  <c r="AO189"/>
  <c r="AO159"/>
  <c r="AO166"/>
  <c r="X166" s="1"/>
  <c r="AO193"/>
  <c r="AO184"/>
  <c r="AQ184" s="1"/>
  <c r="X199"/>
  <c r="Q199"/>
  <c r="AP199"/>
  <c r="AQ199"/>
  <c r="AP196"/>
  <c r="Q196"/>
  <c r="AQ196"/>
  <c r="X196"/>
  <c r="AO160"/>
  <c r="AO128"/>
  <c r="AQ128" s="1"/>
  <c r="AO129"/>
  <c r="AP69"/>
  <c r="AV122"/>
  <c r="AO122"/>
  <c r="AP101"/>
  <c r="Q101"/>
  <c r="X101"/>
  <c r="AQ101"/>
  <c r="AO63"/>
  <c r="AO90"/>
  <c r="AO113"/>
  <c r="X113" s="1"/>
  <c r="Q120"/>
  <c r="AQ120"/>
  <c r="X120"/>
  <c r="AP120"/>
  <c r="AO89"/>
  <c r="AO51"/>
  <c r="X51" s="1"/>
  <c r="X52"/>
  <c r="AQ52"/>
  <c r="AP52"/>
  <c r="Q52"/>
  <c r="Q20"/>
  <c r="T20" s="1"/>
  <c r="AQ20"/>
  <c r="AV20" s="1"/>
  <c r="X20"/>
  <c r="AA20" s="1"/>
  <c r="AP20"/>
  <c r="AU20" s="1"/>
  <c r="O10"/>
  <c r="AO366"/>
  <c r="AQ366" s="1"/>
  <c r="AO362"/>
  <c r="AQ362" s="1"/>
  <c r="AQ365"/>
  <c r="X365"/>
  <c r="AP365"/>
  <c r="Q365"/>
  <c r="AO359"/>
  <c r="X359" s="1"/>
  <c r="AP370"/>
  <c r="Q370"/>
  <c r="AP360"/>
  <c r="Q360"/>
  <c r="X343"/>
  <c r="AQ343"/>
  <c r="AP343"/>
  <c r="Q343"/>
  <c r="U342" s="1"/>
  <c r="AP342" s="1"/>
  <c r="AO304"/>
  <c r="AP323"/>
  <c r="Q323"/>
  <c r="AO315"/>
  <c r="X288"/>
  <c r="AQ288"/>
  <c r="Q288"/>
  <c r="AP288"/>
  <c r="AP315"/>
  <c r="Q315"/>
  <c r="AO283"/>
  <c r="Q287"/>
  <c r="AQ287"/>
  <c r="X287"/>
  <c r="AP287"/>
  <c r="AO265"/>
  <c r="Q289"/>
  <c r="X289"/>
  <c r="AQ289"/>
  <c r="AP289"/>
  <c r="AP265"/>
  <c r="AU265" s="1"/>
  <c r="Q265"/>
  <c r="U265" s="1"/>
  <c r="AP232"/>
  <c r="Q232"/>
  <c r="U231" s="1"/>
  <c r="AP231" s="1"/>
  <c r="AQ232"/>
  <c r="X232"/>
  <c r="AB231" s="1"/>
  <c r="AQ231" s="1"/>
  <c r="AQ259"/>
  <c r="X259"/>
  <c r="Q259"/>
  <c r="AP259"/>
  <c r="Q258"/>
  <c r="AP258"/>
  <c r="AQ258"/>
  <c r="X258"/>
  <c r="AO240"/>
  <c r="X240" s="1"/>
  <c r="AO236"/>
  <c r="X236" s="1"/>
  <c r="AP252"/>
  <c r="AO213"/>
  <c r="X213" s="1"/>
  <c r="Q227"/>
  <c r="U226" s="1"/>
  <c r="AP226" s="1"/>
  <c r="AP227"/>
  <c r="Q211"/>
  <c r="AO180"/>
  <c r="AO156"/>
  <c r="AO174"/>
  <c r="AO178"/>
  <c r="AO171"/>
  <c r="AQ171" s="1"/>
  <c r="AO182"/>
  <c r="AQ182" s="1"/>
  <c r="AO110"/>
  <c r="X110" s="1"/>
  <c r="AB110" s="1"/>
  <c r="AO104"/>
  <c r="AP148"/>
  <c r="AU148" s="1"/>
  <c r="X148"/>
  <c r="AB148" s="1"/>
  <c r="AQ148"/>
  <c r="AV148" s="1"/>
  <c r="Q148"/>
  <c r="U148" s="1"/>
  <c r="AO124"/>
  <c r="AO79"/>
  <c r="X143"/>
  <c r="AB143" s="1"/>
  <c r="AQ143"/>
  <c r="AV143" s="1"/>
  <c r="AP143"/>
  <c r="AU143" s="1"/>
  <c r="Q143"/>
  <c r="U143" s="1"/>
  <c r="Q117"/>
  <c r="AQ117"/>
  <c r="X117"/>
  <c r="AP117"/>
  <c r="AP104"/>
  <c r="Q104"/>
  <c r="AQ32"/>
  <c r="AV32" s="1"/>
  <c r="X32"/>
  <c r="AB32" s="1"/>
  <c r="Q32"/>
  <c r="U32" s="1"/>
  <c r="AP32"/>
  <c r="AU32" s="1"/>
  <c r="Q19"/>
  <c r="T19" s="1"/>
  <c r="AP19"/>
  <c r="AU19" s="1"/>
  <c r="AQ19"/>
  <c r="AV19" s="1"/>
  <c r="X19"/>
  <c r="AA19" s="1"/>
  <c r="AQ364"/>
  <c r="X364"/>
  <c r="AP364"/>
  <c r="Q364"/>
  <c r="AO360"/>
  <c r="X360" s="1"/>
  <c r="AP337"/>
  <c r="AP347"/>
  <c r="Q347"/>
  <c r="X347"/>
  <c r="AQ347"/>
  <c r="AO323"/>
  <c r="AQ323" s="1"/>
  <c r="AO318"/>
  <c r="AO314"/>
  <c r="AQ307"/>
  <c r="X307"/>
  <c r="Q307"/>
  <c r="AP307"/>
  <c r="AO268"/>
  <c r="AQ268" s="1"/>
  <c r="AV268" s="1"/>
  <c r="Q292"/>
  <c r="AQ292"/>
  <c r="AP292"/>
  <c r="X292"/>
  <c r="AB291" s="1"/>
  <c r="AQ291" s="1"/>
  <c r="X246"/>
  <c r="AQ246"/>
  <c r="AP246"/>
  <c r="Q246"/>
  <c r="AP266"/>
  <c r="AU266" s="1"/>
  <c r="Q266"/>
  <c r="U266" s="1"/>
  <c r="Q238"/>
  <c r="AP238"/>
  <c r="AO239"/>
  <c r="AP243"/>
  <c r="Q243"/>
  <c r="AO227"/>
  <c r="AQ227" s="1"/>
  <c r="AO201"/>
  <c r="AP219"/>
  <c r="Q219"/>
  <c r="AO210"/>
  <c r="AQ210" s="1"/>
  <c r="AO203"/>
  <c r="AO158"/>
  <c r="Q209"/>
  <c r="AP209"/>
  <c r="Q215"/>
  <c r="X215"/>
  <c r="AQ215"/>
  <c r="AP215"/>
  <c r="Q184"/>
  <c r="U183" s="1"/>
  <c r="AP183" s="1"/>
  <c r="X184"/>
  <c r="AB183" s="1"/>
  <c r="AQ183" s="1"/>
  <c r="AP184"/>
  <c r="AO147"/>
  <c r="Q134"/>
  <c r="U134" s="1"/>
  <c r="X134"/>
  <c r="AB134" s="1"/>
  <c r="AQ134"/>
  <c r="AP134"/>
  <c r="Q136"/>
  <c r="U136" s="1"/>
  <c r="X136"/>
  <c r="AB136" s="1"/>
  <c r="AQ136"/>
  <c r="AP136"/>
  <c r="Q144"/>
  <c r="U144" s="1"/>
  <c r="X144"/>
  <c r="AB144" s="1"/>
  <c r="AQ144"/>
  <c r="AV144" s="1"/>
  <c r="AP144"/>
  <c r="AU144" s="1"/>
  <c r="AP100"/>
  <c r="Q100"/>
  <c r="X100"/>
  <c r="AQ100"/>
  <c r="AP110"/>
  <c r="Q110"/>
  <c r="U110" s="1"/>
  <c r="AO50"/>
  <c r="X50" s="1"/>
  <c r="AO80"/>
  <c r="AP49"/>
  <c r="Q49"/>
  <c r="X49"/>
  <c r="AQ49"/>
  <c r="X95"/>
  <c r="AQ95"/>
  <c r="AP95"/>
  <c r="Q95"/>
  <c r="U94" s="1"/>
  <c r="AP94" s="1"/>
  <c r="Q55"/>
  <c r="AQ55"/>
  <c r="AP55"/>
  <c r="X55"/>
  <c r="AO46"/>
  <c r="X24"/>
  <c r="Q24"/>
  <c r="AP24"/>
  <c r="AU24" s="1"/>
  <c r="AQ24"/>
  <c r="AV24" s="1"/>
  <c r="A83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82"/>
  <c r="U102" l="1"/>
  <c r="AP102" s="1"/>
  <c r="AQ370"/>
  <c r="X81"/>
  <c r="AQ81"/>
  <c r="AB342"/>
  <c r="AQ342" s="1"/>
  <c r="X82"/>
  <c r="X141"/>
  <c r="AB141" s="1"/>
  <c r="AQ141"/>
  <c r="AV141" s="1"/>
  <c r="AQ209"/>
  <c r="X209"/>
  <c r="AC209" s="1"/>
  <c r="AQ266"/>
  <c r="AV266" s="1"/>
  <c r="X266"/>
  <c r="AB266" s="1"/>
  <c r="AQ390"/>
  <c r="X390"/>
  <c r="AB390" s="1"/>
  <c r="U112"/>
  <c r="AP112" s="1"/>
  <c r="AV383"/>
  <c r="AQ48"/>
  <c r="AQ309"/>
  <c r="AV309" s="1"/>
  <c r="AQ360"/>
  <c r="U169"/>
  <c r="AP169" s="1"/>
  <c r="U367"/>
  <c r="AP367" s="1"/>
  <c r="U254"/>
  <c r="AP254" s="1"/>
  <c r="AQ338"/>
  <c r="U291"/>
  <c r="AP291" s="1"/>
  <c r="X227"/>
  <c r="AB226" s="1"/>
  <c r="AQ226" s="1"/>
  <c r="T23"/>
  <c r="AP23" s="1"/>
  <c r="AV128"/>
  <c r="X147"/>
  <c r="AB147" s="1"/>
  <c r="AQ147"/>
  <c r="AV147" s="1"/>
  <c r="AV227"/>
  <c r="AV323"/>
  <c r="AV182"/>
  <c r="AQ315"/>
  <c r="X315"/>
  <c r="AV99"/>
  <c r="AQ219"/>
  <c r="X219"/>
  <c r="X104"/>
  <c r="AQ104"/>
  <c r="AV362"/>
  <c r="X252"/>
  <c r="AC252" s="1"/>
  <c r="AQ252"/>
  <c r="AV366"/>
  <c r="AV237"/>
  <c r="AV243"/>
  <c r="AV310"/>
  <c r="AV322"/>
  <c r="AV167"/>
  <c r="AV220"/>
  <c r="AV210"/>
  <c r="AQ265"/>
  <c r="AV265" s="1"/>
  <c r="X265"/>
  <c r="AB265" s="1"/>
  <c r="X214"/>
  <c r="AC214" s="1"/>
  <c r="AQ214"/>
  <c r="X222"/>
  <c r="AC222" s="1"/>
  <c r="AQ222"/>
  <c r="AQ361"/>
  <c r="X361"/>
  <c r="AQ239"/>
  <c r="X239"/>
  <c r="AV171"/>
  <c r="AQ244"/>
  <c r="X244"/>
  <c r="AB47"/>
  <c r="AQ47" s="1"/>
  <c r="AQ238"/>
  <c r="X238"/>
  <c r="AC238" s="1"/>
  <c r="AQ389"/>
  <c r="X389"/>
  <c r="AB389" s="1"/>
  <c r="AQ70"/>
  <c r="X70"/>
  <c r="AB69" s="1"/>
  <c r="AQ69" s="1"/>
  <c r="AQ145"/>
  <c r="AV145" s="1"/>
  <c r="X145"/>
  <c r="AB145" s="1"/>
  <c r="AV311"/>
  <c r="AQ211"/>
  <c r="X211"/>
  <c r="AC211" s="1"/>
  <c r="AQ264"/>
  <c r="AV264" s="1"/>
  <c r="X264"/>
  <c r="AB264" s="1"/>
  <c r="AU166"/>
  <c r="AU258"/>
  <c r="AV287"/>
  <c r="AU360"/>
  <c r="AV225"/>
  <c r="U205"/>
  <c r="AP205" s="1"/>
  <c r="T204"/>
  <c r="AP204" s="1"/>
  <c r="AB367"/>
  <c r="AQ367" s="1"/>
  <c r="AU384"/>
  <c r="AV340"/>
  <c r="AV168"/>
  <c r="AB335"/>
  <c r="AQ335" s="1"/>
  <c r="AA334"/>
  <c r="AQ334" s="1"/>
  <c r="AQ50"/>
  <c r="AV97"/>
  <c r="AU182"/>
  <c r="AQ236"/>
  <c r="AQ51"/>
  <c r="AQ221"/>
  <c r="AU210"/>
  <c r="X263"/>
  <c r="AB263" s="1"/>
  <c r="AU290"/>
  <c r="AU311"/>
  <c r="U98"/>
  <c r="AP98" s="1"/>
  <c r="AV207"/>
  <c r="AV232"/>
  <c r="AU244"/>
  <c r="AB140"/>
  <c r="X171"/>
  <c r="AU242"/>
  <c r="AU358"/>
  <c r="AV125"/>
  <c r="AU374"/>
  <c r="T334"/>
  <c r="AP334" s="1"/>
  <c r="AU215"/>
  <c r="AU340"/>
  <c r="AV346"/>
  <c r="AV121"/>
  <c r="AU362"/>
  <c r="AA23"/>
  <c r="AQ23" s="1"/>
  <c r="AB24"/>
  <c r="AU95"/>
  <c r="AQ110"/>
  <c r="AU232"/>
  <c r="AV288"/>
  <c r="X323"/>
  <c r="AU365"/>
  <c r="AU52"/>
  <c r="AV101"/>
  <c r="AQ129"/>
  <c r="X129"/>
  <c r="AU206"/>
  <c r="AU299"/>
  <c r="AU363"/>
  <c r="AV384"/>
  <c r="AA15"/>
  <c r="Z14"/>
  <c r="AQ14" s="1"/>
  <c r="AU114"/>
  <c r="AU135"/>
  <c r="AQ240"/>
  <c r="AV336"/>
  <c r="AU81"/>
  <c r="X182"/>
  <c r="AB181" s="1"/>
  <c r="AQ181" s="1"/>
  <c r="U235"/>
  <c r="AP235" s="1"/>
  <c r="X210"/>
  <c r="AV290"/>
  <c r="X311"/>
  <c r="AC311" s="1"/>
  <c r="X322"/>
  <c r="AC322" s="1"/>
  <c r="AU344"/>
  <c r="AU382"/>
  <c r="AV119"/>
  <c r="AU99"/>
  <c r="AU48"/>
  <c r="AQ213"/>
  <c r="AV242"/>
  <c r="AU245"/>
  <c r="AU361"/>
  <c r="AU168"/>
  <c r="AV118"/>
  <c r="AU134"/>
  <c r="AU292"/>
  <c r="AU104"/>
  <c r="AU259"/>
  <c r="AU343"/>
  <c r="AC361"/>
  <c r="V241"/>
  <c r="V218"/>
  <c r="V206"/>
  <c r="P10"/>
  <c r="AC51"/>
  <c r="V104"/>
  <c r="V48"/>
  <c r="V85"/>
  <c r="V50"/>
  <c r="AC118"/>
  <c r="AC74"/>
  <c r="AC166"/>
  <c r="V208"/>
  <c r="AC219"/>
  <c r="V251"/>
  <c r="V212"/>
  <c r="AC225"/>
  <c r="V240"/>
  <c r="AC218"/>
  <c r="AC255"/>
  <c r="V232"/>
  <c r="AC230"/>
  <c r="V242"/>
  <c r="V223"/>
  <c r="V293"/>
  <c r="AC326"/>
  <c r="V311"/>
  <c r="AC343"/>
  <c r="AC360"/>
  <c r="AC358"/>
  <c r="V115"/>
  <c r="AC103"/>
  <c r="AC50"/>
  <c r="V120"/>
  <c r="V82"/>
  <c r="V100"/>
  <c r="V97"/>
  <c r="V184"/>
  <c r="V168"/>
  <c r="AC196"/>
  <c r="V165"/>
  <c r="AC215"/>
  <c r="V170"/>
  <c r="AC182"/>
  <c r="AC212"/>
  <c r="V237"/>
  <c r="V230"/>
  <c r="V286"/>
  <c r="V252"/>
  <c r="V224"/>
  <c r="AC288"/>
  <c r="V307"/>
  <c r="AC293"/>
  <c r="AC359"/>
  <c r="AC365"/>
  <c r="V368"/>
  <c r="V95"/>
  <c r="AC85"/>
  <c r="AC117"/>
  <c r="V122"/>
  <c r="V52"/>
  <c r="AC95"/>
  <c r="V166"/>
  <c r="V209"/>
  <c r="V211"/>
  <c r="AC170"/>
  <c r="AC210"/>
  <c r="V227"/>
  <c r="V222"/>
  <c r="V228"/>
  <c r="AC258"/>
  <c r="AC232"/>
  <c r="V245"/>
  <c r="AC241"/>
  <c r="AC259"/>
  <c r="V259"/>
  <c r="AC287"/>
  <c r="V323"/>
  <c r="V326"/>
  <c r="V322"/>
  <c r="V336"/>
  <c r="V366"/>
  <c r="AC364"/>
  <c r="V372"/>
  <c r="AC371"/>
  <c r="V370"/>
  <c r="AC357"/>
  <c r="AC81"/>
  <c r="AC104"/>
  <c r="AC48"/>
  <c r="AC52"/>
  <c r="AC120"/>
  <c r="V54"/>
  <c r="V96"/>
  <c r="AC96"/>
  <c r="AC164"/>
  <c r="V182"/>
  <c r="V171"/>
  <c r="AC221"/>
  <c r="V238"/>
  <c r="AC240"/>
  <c r="AC244"/>
  <c r="V287"/>
  <c r="V243"/>
  <c r="V288"/>
  <c r="AC307"/>
  <c r="V346"/>
  <c r="AC309"/>
  <c r="AC340"/>
  <c r="V338"/>
  <c r="AC363"/>
  <c r="V363"/>
  <c r="AC105"/>
  <c r="V117"/>
  <c r="AC116"/>
  <c r="AC54"/>
  <c r="AC114"/>
  <c r="V73"/>
  <c r="V105"/>
  <c r="V81"/>
  <c r="AC168"/>
  <c r="V207"/>
  <c r="AC171"/>
  <c r="V225"/>
  <c r="AC208"/>
  <c r="V213"/>
  <c r="V214"/>
  <c r="V216"/>
  <c r="AC239"/>
  <c r="AC199"/>
  <c r="AC73"/>
  <c r="V119"/>
  <c r="V99"/>
  <c r="V121"/>
  <c r="AC100"/>
  <c r="V167"/>
  <c r="AC165"/>
  <c r="V219"/>
  <c r="AC206"/>
  <c r="V239"/>
  <c r="V220"/>
  <c r="V244"/>
  <c r="AC216"/>
  <c r="AC251"/>
  <c r="V289"/>
  <c r="AC286"/>
  <c r="AC223"/>
  <c r="V290"/>
  <c r="V299"/>
  <c r="V341"/>
  <c r="AC315"/>
  <c r="V360"/>
  <c r="V347"/>
  <c r="AC341"/>
  <c r="V358"/>
  <c r="V362"/>
  <c r="V359"/>
  <c r="V373"/>
  <c r="AC373"/>
  <c r="AC375"/>
  <c r="V51"/>
  <c r="AC55"/>
  <c r="V74"/>
  <c r="V55"/>
  <c r="V116"/>
  <c r="V118"/>
  <c r="V49"/>
  <c r="V114"/>
  <c r="AC82"/>
  <c r="V217"/>
  <c r="AC242"/>
  <c r="AC257"/>
  <c r="AC228"/>
  <c r="AC236"/>
  <c r="AC245"/>
  <c r="V255"/>
  <c r="AC217"/>
  <c r="V246"/>
  <c r="V256"/>
  <c r="AC289"/>
  <c r="AC256"/>
  <c r="V292"/>
  <c r="AC336"/>
  <c r="V310"/>
  <c r="V343"/>
  <c r="AC356"/>
  <c r="V374"/>
  <c r="V369"/>
  <c r="AC115"/>
  <c r="AC119"/>
  <c r="V113"/>
  <c r="AC49"/>
  <c r="AC121"/>
  <c r="V103"/>
  <c r="AC97"/>
  <c r="V101"/>
  <c r="V70"/>
  <c r="AC101"/>
  <c r="V164"/>
  <c r="AC113"/>
  <c r="AC184"/>
  <c r="V196"/>
  <c r="AC207"/>
  <c r="V210"/>
  <c r="AC213"/>
  <c r="V221"/>
  <c r="V257"/>
  <c r="V236"/>
  <c r="V215"/>
  <c r="V199"/>
  <c r="AC246"/>
  <c r="AC224"/>
  <c r="V253"/>
  <c r="V258"/>
  <c r="AC290"/>
  <c r="AC299"/>
  <c r="V315"/>
  <c r="AC292"/>
  <c r="AC346"/>
  <c r="V375"/>
  <c r="AC370"/>
  <c r="AC368"/>
  <c r="AC323"/>
  <c r="AC374"/>
  <c r="AC372"/>
  <c r="V309"/>
  <c r="V356"/>
  <c r="V376"/>
  <c r="V371"/>
  <c r="V377"/>
  <c r="V357"/>
  <c r="V340"/>
  <c r="AC338"/>
  <c r="AC347"/>
  <c r="V361"/>
  <c r="V365"/>
  <c r="AC376"/>
  <c r="AC377"/>
  <c r="V344"/>
  <c r="AC344"/>
  <c r="V364"/>
  <c r="AC369"/>
  <c r="AV52"/>
  <c r="AU225"/>
  <c r="AV299"/>
  <c r="AQ359"/>
  <c r="AV376"/>
  <c r="AU375"/>
  <c r="AV135"/>
  <c r="AU208"/>
  <c r="AV364"/>
  <c r="AU74"/>
  <c r="AV164"/>
  <c r="AU51"/>
  <c r="AV344"/>
  <c r="X99"/>
  <c r="AB98" s="1"/>
  <c r="AQ98" s="1"/>
  <c r="AU103"/>
  <c r="AV170"/>
  <c r="AU293"/>
  <c r="AU310"/>
  <c r="AU341"/>
  <c r="AU171"/>
  <c r="X220"/>
  <c r="AC220" s="1"/>
  <c r="AV245"/>
  <c r="T93"/>
  <c r="AP93" s="1"/>
  <c r="AQ358"/>
  <c r="AU366"/>
  <c r="AU357"/>
  <c r="AV374"/>
  <c r="AV365"/>
  <c r="AV289"/>
  <c r="AV120"/>
  <c r="AU199"/>
  <c r="AV206"/>
  <c r="AU239"/>
  <c r="AV368"/>
  <c r="AV217"/>
  <c r="AV392"/>
  <c r="AV96"/>
  <c r="AV223"/>
  <c r="AV286"/>
  <c r="S14"/>
  <c r="AP14" s="1"/>
  <c r="AU100"/>
  <c r="AV215"/>
  <c r="AU307"/>
  <c r="AV347"/>
  <c r="AV95"/>
  <c r="A324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23"/>
  <c r="AB94"/>
  <c r="AQ94" s="1"/>
  <c r="AU110"/>
  <c r="AV134"/>
  <c r="AU184"/>
  <c r="AU209"/>
  <c r="X243"/>
  <c r="AC243" s="1"/>
  <c r="AU238"/>
  <c r="AV292"/>
  <c r="AU117"/>
  <c r="AV343"/>
  <c r="AU370"/>
  <c r="AV196"/>
  <c r="AV230"/>
  <c r="AV373"/>
  <c r="AU105"/>
  <c r="AV114"/>
  <c r="X167"/>
  <c r="AC167" s="1"/>
  <c r="AV338"/>
  <c r="AU50"/>
  <c r="AU137"/>
  <c r="AU218"/>
  <c r="AU54"/>
  <c r="AU113"/>
  <c r="AU70"/>
  <c r="AQ111"/>
  <c r="X111"/>
  <c r="AB111" s="1"/>
  <c r="AU221"/>
  <c r="AU256"/>
  <c r="AB262"/>
  <c r="AU322"/>
  <c r="AQ382"/>
  <c r="AU385"/>
  <c r="AU115"/>
  <c r="AB102"/>
  <c r="AQ102" s="1"/>
  <c r="AB169"/>
  <c r="AQ169" s="1"/>
  <c r="AU237"/>
  <c r="AV293"/>
  <c r="X310"/>
  <c r="AV81"/>
  <c r="AU213"/>
  <c r="X366"/>
  <c r="AC366" s="1"/>
  <c r="AQ357"/>
  <c r="AU378"/>
  <c r="AV216"/>
  <c r="AU219"/>
  <c r="AU246"/>
  <c r="AV307"/>
  <c r="AU347"/>
  <c r="AU364"/>
  <c r="AU323"/>
  <c r="AU101"/>
  <c r="AV184"/>
  <c r="AU376"/>
  <c r="U355"/>
  <c r="AP355" s="1"/>
  <c r="AU116"/>
  <c r="AV208"/>
  <c r="AU240"/>
  <c r="AU73"/>
  <c r="AV74"/>
  <c r="AU128"/>
  <c r="AV137"/>
  <c r="U163"/>
  <c r="AP163" s="1"/>
  <c r="AV54"/>
  <c r="AQ113"/>
  <c r="AQ127"/>
  <c r="X127"/>
  <c r="AU224"/>
  <c r="AU257"/>
  <c r="AU326"/>
  <c r="U345"/>
  <c r="AP345" s="1"/>
  <c r="AV370"/>
  <c r="AV385"/>
  <c r="AV85"/>
  <c r="AV103"/>
  <c r="AU170"/>
  <c r="AU251"/>
  <c r="AU241"/>
  <c r="X237"/>
  <c r="X268"/>
  <c r="AB268" s="1"/>
  <c r="AV341"/>
  <c r="AU389"/>
  <c r="AU82"/>
  <c r="AQ166"/>
  <c r="AU220"/>
  <c r="AV209"/>
  <c r="AV255"/>
  <c r="U285"/>
  <c r="AP285" s="1"/>
  <c r="AU380"/>
  <c r="U308"/>
  <c r="AP308" s="1"/>
  <c r="AU369"/>
  <c r="AU372"/>
  <c r="AU391"/>
  <c r="X362"/>
  <c r="AC362" s="1"/>
  <c r="AV258"/>
  <c r="AU288"/>
  <c r="AV228"/>
  <c r="AV381"/>
  <c r="AU119"/>
  <c r="AV165"/>
  <c r="AV49"/>
  <c r="AU55"/>
  <c r="AV100"/>
  <c r="AU136"/>
  <c r="AU243"/>
  <c r="AV246"/>
  <c r="AV117"/>
  <c r="AU252"/>
  <c r="AV259"/>
  <c r="AU315"/>
  <c r="AU120"/>
  <c r="AU196"/>
  <c r="AU216"/>
  <c r="AU214"/>
  <c r="AU230"/>
  <c r="AU359"/>
  <c r="AV375"/>
  <c r="AU356"/>
  <c r="AV105"/>
  <c r="AU167"/>
  <c r="X128"/>
  <c r="AU164"/>
  <c r="AV218"/>
  <c r="AB53"/>
  <c r="AQ53" s="1"/>
  <c r="AU222"/>
  <c r="AU228"/>
  <c r="AV224"/>
  <c r="AU217"/>
  <c r="AV256"/>
  <c r="U262"/>
  <c r="T261"/>
  <c r="AP261" s="1"/>
  <c r="AV257"/>
  <c r="AV326"/>
  <c r="AU346"/>
  <c r="AU392"/>
  <c r="AV115"/>
  <c r="AU85"/>
  <c r="AU121"/>
  <c r="AU118"/>
  <c r="AV82"/>
  <c r="AB254"/>
  <c r="AQ254" s="1"/>
  <c r="AU286"/>
  <c r="AV130"/>
  <c r="AU338"/>
  <c r="AU371"/>
  <c r="AU309"/>
  <c r="AV369"/>
  <c r="AV372"/>
  <c r="AU379"/>
  <c r="AV126"/>
  <c r="AQ378"/>
  <c r="U24"/>
  <c r="AU49"/>
  <c r="AQ253"/>
  <c r="X253"/>
  <c r="AC253" s="1"/>
  <c r="AU336"/>
  <c r="AV55"/>
  <c r="AV136"/>
  <c r="AQ124"/>
  <c r="X124"/>
  <c r="AU227"/>
  <c r="AU289"/>
  <c r="AU287"/>
  <c r="AV199"/>
  <c r="AV363"/>
  <c r="AU368"/>
  <c r="AV356"/>
  <c r="AU373"/>
  <c r="AV116"/>
  <c r="AU211"/>
  <c r="AV73"/>
  <c r="AU236"/>
  <c r="U53"/>
  <c r="AP53" s="1"/>
  <c r="AB345"/>
  <c r="AQ345" s="1"/>
  <c r="AU381"/>
  <c r="U47"/>
  <c r="AP47" s="1"/>
  <c r="AU165"/>
  <c r="AU207"/>
  <c r="AV251"/>
  <c r="AV241"/>
  <c r="AU96"/>
  <c r="AU223"/>
  <c r="AU255"/>
  <c r="AB285"/>
  <c r="AQ285" s="1"/>
  <c r="AV371"/>
  <c r="AV380"/>
  <c r="AV379"/>
  <c r="AV391"/>
  <c r="T139"/>
  <c r="AP139" s="1"/>
  <c r="AB308" l="1"/>
  <c r="AQ308" s="1"/>
  <c r="AC227"/>
  <c r="AB205"/>
  <c r="AQ205" s="1"/>
  <c r="AV360"/>
  <c r="AC70"/>
  <c r="AV390"/>
  <c r="AA204"/>
  <c r="AQ204" s="1"/>
  <c r="AA139"/>
  <c r="AQ139" s="1"/>
  <c r="AV48"/>
  <c r="AB235"/>
  <c r="AQ235" s="1"/>
  <c r="AB112"/>
  <c r="AQ112" s="1"/>
  <c r="AB163"/>
  <c r="AQ163" s="1"/>
  <c r="AV166"/>
  <c r="AV359"/>
  <c r="AC237"/>
  <c r="AV238"/>
  <c r="AV239"/>
  <c r="AV219"/>
  <c r="AB355"/>
  <c r="AQ355" s="1"/>
  <c r="AA93"/>
  <c r="AQ93" s="1"/>
  <c r="AV110"/>
  <c r="AV252"/>
  <c r="AA261"/>
  <c r="AQ261" s="1"/>
  <c r="AV111"/>
  <c r="AC122"/>
  <c r="AV361"/>
  <c r="AV378"/>
  <c r="AC310"/>
  <c r="AD368"/>
  <c r="W359"/>
  <c r="W292"/>
  <c r="AD217"/>
  <c r="W120"/>
  <c r="AD82"/>
  <c r="AD116"/>
  <c r="AG10"/>
  <c r="AD115"/>
  <c r="W119"/>
  <c r="AD120"/>
  <c r="W99"/>
  <c r="W121"/>
  <c r="AD100"/>
  <c r="AD70"/>
  <c r="AD168"/>
  <c r="AD196"/>
  <c r="W165"/>
  <c r="W211"/>
  <c r="AD170"/>
  <c r="W209"/>
  <c r="W223"/>
  <c r="W222"/>
  <c r="W217"/>
  <c r="W228"/>
  <c r="AD237"/>
  <c r="AD199"/>
  <c r="AD223"/>
  <c r="W293"/>
  <c r="AD258"/>
  <c r="AD315"/>
  <c r="AD287"/>
  <c r="AD341"/>
  <c r="W357"/>
  <c r="AD340"/>
  <c r="W322"/>
  <c r="AD370"/>
  <c r="AD361"/>
  <c r="W366"/>
  <c r="AD364"/>
  <c r="AD49"/>
  <c r="AD113"/>
  <c r="W95"/>
  <c r="AD48"/>
  <c r="AD85"/>
  <c r="AD122"/>
  <c r="AD52"/>
  <c r="W118"/>
  <c r="W51"/>
  <c r="W97"/>
  <c r="AD103"/>
  <c r="W50"/>
  <c r="W82"/>
  <c r="AD96"/>
  <c r="W166"/>
  <c r="W171"/>
  <c r="AD220"/>
  <c r="AD211"/>
  <c r="W207"/>
  <c r="W219"/>
  <c r="AD246"/>
  <c r="W213"/>
  <c r="AD222"/>
  <c r="AD228"/>
  <c r="W238"/>
  <c r="AD240"/>
  <c r="W230"/>
  <c r="W245"/>
  <c r="W255"/>
  <c r="W227"/>
  <c r="W251"/>
  <c r="AD259"/>
  <c r="W258"/>
  <c r="W326"/>
  <c r="W307"/>
  <c r="W346"/>
  <c r="W356"/>
  <c r="W336"/>
  <c r="AD347"/>
  <c r="W344"/>
  <c r="AD359"/>
  <c r="W361"/>
  <c r="AD366"/>
  <c r="AD362"/>
  <c r="W372"/>
  <c r="W362"/>
  <c r="W365"/>
  <c r="AD377"/>
  <c r="AD81"/>
  <c r="AD104"/>
  <c r="W115"/>
  <c r="AD165"/>
  <c r="AD54"/>
  <c r="AD97"/>
  <c r="W81"/>
  <c r="AD164"/>
  <c r="AD184"/>
  <c r="AD182"/>
  <c r="W167"/>
  <c r="W215"/>
  <c r="AD171"/>
  <c r="W208"/>
  <c r="W184"/>
  <c r="W220"/>
  <c r="AD238"/>
  <c r="W216"/>
  <c r="AD230"/>
  <c r="AD243"/>
  <c r="AD307"/>
  <c r="W309"/>
  <c r="AD356"/>
  <c r="AD357"/>
  <c r="W338"/>
  <c r="AD338"/>
  <c r="W374"/>
  <c r="W364"/>
  <c r="AD50"/>
  <c r="AD95"/>
  <c r="W85"/>
  <c r="AD117"/>
  <c r="AD51"/>
  <c r="W49"/>
  <c r="W52"/>
  <c r="W70"/>
  <c r="AD99"/>
  <c r="W54"/>
  <c r="W96"/>
  <c r="AD166"/>
  <c r="AD105"/>
  <c r="W199"/>
  <c r="AD207"/>
  <c r="AD209"/>
  <c r="AD216"/>
  <c r="W214"/>
  <c r="W239"/>
  <c r="AD214"/>
  <c r="W259"/>
  <c r="AD224"/>
  <c r="W242"/>
  <c r="W289"/>
  <c r="AD323"/>
  <c r="AD322"/>
  <c r="W370"/>
  <c r="AD372"/>
  <c r="W363"/>
  <c r="AD119"/>
  <c r="AD121"/>
  <c r="W196"/>
  <c r="AD206"/>
  <c r="AD257"/>
  <c r="AD239"/>
  <c r="W244"/>
  <c r="AD251"/>
  <c r="AD289"/>
  <c r="W286"/>
  <c r="AD256"/>
  <c r="W290"/>
  <c r="W299"/>
  <c r="W117"/>
  <c r="AD55"/>
  <c r="W116"/>
  <c r="AD118"/>
  <c r="W114"/>
  <c r="W103"/>
  <c r="W101"/>
  <c r="AD73"/>
  <c r="W168"/>
  <c r="W206"/>
  <c r="W210"/>
  <c r="W256"/>
  <c r="AD213"/>
  <c r="W218"/>
  <c r="W221"/>
  <c r="W225"/>
  <c r="W236"/>
  <c r="AD241"/>
  <c r="AD245"/>
  <c r="AD252"/>
  <c r="AD255"/>
  <c r="W246"/>
  <c r="W253"/>
  <c r="W257"/>
  <c r="AD292"/>
  <c r="AD309"/>
  <c r="W323"/>
  <c r="AD344"/>
  <c r="W358"/>
  <c r="AD343"/>
  <c r="W347"/>
  <c r="AD363"/>
  <c r="W376"/>
  <c r="AD371"/>
  <c r="AD375"/>
  <c r="W373"/>
  <c r="AD369"/>
  <c r="W375"/>
  <c r="AD293"/>
  <c r="W73"/>
  <c r="W104"/>
  <c r="W113"/>
  <c r="W122"/>
  <c r="AP122" s="1"/>
  <c r="AD101"/>
  <c r="W74"/>
  <c r="W105"/>
  <c r="W164"/>
  <c r="AD167"/>
  <c r="AD210"/>
  <c r="AD219"/>
  <c r="W224"/>
  <c r="W182"/>
  <c r="AD218"/>
  <c r="W212"/>
  <c r="AD221"/>
  <c r="AD236"/>
  <c r="AD215"/>
  <c r="W232"/>
  <c r="AD242"/>
  <c r="AD244"/>
  <c r="AD286"/>
  <c r="W252"/>
  <c r="AD253"/>
  <c r="W288"/>
  <c r="AD290"/>
  <c r="AD299"/>
  <c r="W315"/>
  <c r="W287"/>
  <c r="AD311"/>
  <c r="W340"/>
  <c r="AD358"/>
  <c r="W55"/>
  <c r="AD74"/>
  <c r="W48"/>
  <c r="AD114"/>
  <c r="W100"/>
  <c r="W170"/>
  <c r="AD208"/>
  <c r="AD212"/>
  <c r="W237"/>
  <c r="W240"/>
  <c r="AD227"/>
  <c r="W243"/>
  <c r="AD225"/>
  <c r="AD232"/>
  <c r="W241"/>
  <c r="AD288"/>
  <c r="AD374"/>
  <c r="W311"/>
  <c r="W343"/>
  <c r="W360"/>
  <c r="AD365"/>
  <c r="W341"/>
  <c r="W371"/>
  <c r="AD360"/>
  <c r="W368"/>
  <c r="AD310"/>
  <c r="AD376"/>
  <c r="AD346"/>
  <c r="W377"/>
  <c r="W310"/>
  <c r="AD326"/>
  <c r="W369"/>
  <c r="AD373"/>
  <c r="AD336"/>
  <c r="AV244"/>
  <c r="AV222"/>
  <c r="AP377"/>
  <c r="AC99"/>
  <c r="AV50"/>
  <c r="AV70"/>
  <c r="AV124"/>
  <c r="AV358"/>
  <c r="AV240"/>
  <c r="AV129"/>
  <c r="AV221"/>
  <c r="AV211"/>
  <c r="AV214"/>
  <c r="AV104"/>
  <c r="AV315"/>
  <c r="AV253"/>
  <c r="AV127"/>
  <c r="AQ377"/>
  <c r="AV51"/>
  <c r="AV389"/>
  <c r="AV113"/>
  <c r="AV357"/>
  <c r="AV382"/>
  <c r="AV213"/>
  <c r="AV236"/>
  <c r="AQ122" l="1"/>
  <c r="D16" i="1"/>
  <c r="D23" s="1"/>
  <c r="D8"/>
  <c r="D14"/>
  <c r="D21" s="1"/>
  <c r="D13"/>
  <c r="D10"/>
  <c r="D15"/>
  <c r="D22" s="1"/>
  <c r="H12"/>
  <c r="AR10" i="2"/>
  <c r="D12" i="1"/>
  <c r="D9"/>
  <c r="D11"/>
  <c r="H21" l="1"/>
  <c r="Q10" i="2" l="1"/>
  <c r="AP187" l="1"/>
  <c r="X187"/>
  <c r="AQ187"/>
  <c r="Q187"/>
  <c r="AP159"/>
  <c r="AQ159"/>
  <c r="Q159"/>
  <c r="X159"/>
  <c r="AP186"/>
  <c r="X186"/>
  <c r="AQ186"/>
  <c r="Q186"/>
  <c r="Q313"/>
  <c r="AQ313"/>
  <c r="X313"/>
  <c r="AP313"/>
  <c r="AP156" l="1"/>
  <c r="X156"/>
  <c r="AQ156"/>
  <c r="Q156"/>
  <c r="Q178"/>
  <c r="AQ178"/>
  <c r="X178"/>
  <c r="AP178"/>
  <c r="AQ107"/>
  <c r="X107"/>
  <c r="Q107"/>
  <c r="AP107"/>
  <c r="AC313"/>
  <c r="AD313"/>
  <c r="V159"/>
  <c r="W159"/>
  <c r="AU313"/>
  <c r="AP76"/>
  <c r="X76"/>
  <c r="AQ76"/>
  <c r="Q76"/>
  <c r="Q44"/>
  <c r="X44"/>
  <c r="AQ44"/>
  <c r="AP44"/>
  <c r="AV313"/>
  <c r="AV159"/>
  <c r="Q161"/>
  <c r="AP161"/>
  <c r="AQ161"/>
  <c r="X161"/>
  <c r="V313"/>
  <c r="W313"/>
  <c r="AU159"/>
  <c r="AC159"/>
  <c r="AD159"/>
  <c r="Q40"/>
  <c r="X40"/>
  <c r="AQ40"/>
  <c r="AP40"/>
  <c r="U185"/>
  <c r="AP185" s="1"/>
  <c r="V186"/>
  <c r="W186"/>
  <c r="V187"/>
  <c r="W187"/>
  <c r="AP189"/>
  <c r="X189"/>
  <c r="AQ189"/>
  <c r="Q189"/>
  <c r="AP191"/>
  <c r="Q191"/>
  <c r="X191"/>
  <c r="AQ191"/>
  <c r="AP190"/>
  <c r="AQ190"/>
  <c r="Q190"/>
  <c r="X190"/>
  <c r="AV186"/>
  <c r="AV187"/>
  <c r="AP278"/>
  <c r="Q278"/>
  <c r="AQ278"/>
  <c r="X278"/>
  <c r="Q162"/>
  <c r="AP162"/>
  <c r="X162"/>
  <c r="AQ162"/>
  <c r="AP77"/>
  <c r="AQ77"/>
  <c r="Q77"/>
  <c r="X77"/>
  <c r="Q249"/>
  <c r="X249"/>
  <c r="AP249"/>
  <c r="AQ249"/>
  <c r="AB185"/>
  <c r="AQ185" s="1"/>
  <c r="AC186"/>
  <c r="AD186"/>
  <c r="AC187"/>
  <c r="AD187"/>
  <c r="AQ283"/>
  <c r="X283"/>
  <c r="AP283"/>
  <c r="Q283"/>
  <c r="AP193"/>
  <c r="X193"/>
  <c r="AQ193"/>
  <c r="Q193"/>
  <c r="Q250"/>
  <c r="AQ250"/>
  <c r="X250"/>
  <c r="AP250"/>
  <c r="AU186"/>
  <c r="AU187"/>
  <c r="AQ273" l="1"/>
  <c r="AP273"/>
  <c r="Q273"/>
  <c r="X273"/>
  <c r="AQ152"/>
  <c r="Q152"/>
  <c r="X152"/>
  <c r="AP152"/>
  <c r="AP320"/>
  <c r="Q320"/>
  <c r="X320"/>
  <c r="AQ320"/>
  <c r="V193"/>
  <c r="W193"/>
  <c r="AU249"/>
  <c r="AC162"/>
  <c r="AD162"/>
  <c r="AC191"/>
  <c r="AD191"/>
  <c r="AU40"/>
  <c r="V161"/>
  <c r="W161"/>
  <c r="AV76"/>
  <c r="AU178"/>
  <c r="AB248"/>
  <c r="AQ248" s="1"/>
  <c r="AA247"/>
  <c r="AQ247" s="1"/>
  <c r="AC249"/>
  <c r="AD249"/>
  <c r="AU162"/>
  <c r="V191"/>
  <c r="W191"/>
  <c r="AV40"/>
  <c r="AP192"/>
  <c r="Q192"/>
  <c r="X192"/>
  <c r="AB188" s="1"/>
  <c r="AQ188" s="1"/>
  <c r="AQ192"/>
  <c r="AC76"/>
  <c r="AD76"/>
  <c r="AC178"/>
  <c r="AD178"/>
  <c r="X41"/>
  <c r="AP41"/>
  <c r="AQ41"/>
  <c r="Q41"/>
  <c r="AP319"/>
  <c r="Q319"/>
  <c r="AQ319"/>
  <c r="X319"/>
  <c r="AC193"/>
  <c r="AD193"/>
  <c r="T247"/>
  <c r="AP247" s="1"/>
  <c r="U248"/>
  <c r="AP248" s="1"/>
  <c r="V249"/>
  <c r="W249"/>
  <c r="V162"/>
  <c r="W162"/>
  <c r="AU191"/>
  <c r="AC40"/>
  <c r="AD40"/>
  <c r="AU76"/>
  <c r="AV178"/>
  <c r="AP108"/>
  <c r="Q108"/>
  <c r="U108" s="1"/>
  <c r="AQ108"/>
  <c r="X108"/>
  <c r="AB108" s="1"/>
  <c r="AP176"/>
  <c r="AQ176"/>
  <c r="X176"/>
  <c r="Q176"/>
  <c r="AQ274"/>
  <c r="AP274"/>
  <c r="Q274"/>
  <c r="X274"/>
  <c r="AU193"/>
  <c r="AC77"/>
  <c r="AD77"/>
  <c r="AC278"/>
  <c r="AD278"/>
  <c r="AC190"/>
  <c r="AD190"/>
  <c r="U188"/>
  <c r="AP188" s="1"/>
  <c r="V189"/>
  <c r="W189"/>
  <c r="V40"/>
  <c r="W40"/>
  <c r="AQ43"/>
  <c r="AP43"/>
  <c r="Q43"/>
  <c r="X43"/>
  <c r="AU44"/>
  <c r="V178"/>
  <c r="W178"/>
  <c r="AP133"/>
  <c r="Q133"/>
  <c r="U133" s="1"/>
  <c r="X133"/>
  <c r="AB133" s="1"/>
  <c r="AQ133"/>
  <c r="AU250"/>
  <c r="V283"/>
  <c r="W283"/>
  <c r="V77"/>
  <c r="W77"/>
  <c r="AV278"/>
  <c r="V190"/>
  <c r="W190"/>
  <c r="AV189"/>
  <c r="AP318"/>
  <c r="AQ318"/>
  <c r="Q318"/>
  <c r="X318"/>
  <c r="AV44"/>
  <c r="AU107"/>
  <c r="V156"/>
  <c r="W156"/>
  <c r="X42"/>
  <c r="AP42"/>
  <c r="Q42"/>
  <c r="AQ42"/>
  <c r="Q195"/>
  <c r="X195"/>
  <c r="AQ195"/>
  <c r="AP195"/>
  <c r="AC250"/>
  <c r="AD250"/>
  <c r="AU283"/>
  <c r="Q314"/>
  <c r="X314"/>
  <c r="AP314"/>
  <c r="AQ314"/>
  <c r="AV77"/>
  <c r="V278"/>
  <c r="W278"/>
  <c r="AV190"/>
  <c r="AC189"/>
  <c r="AD189"/>
  <c r="AC161"/>
  <c r="AD161"/>
  <c r="Q72"/>
  <c r="AQ72"/>
  <c r="X72"/>
  <c r="AP72"/>
  <c r="AC44"/>
  <c r="AD44"/>
  <c r="AP174"/>
  <c r="Q174"/>
  <c r="AQ174"/>
  <c r="X174"/>
  <c r="U107"/>
  <c r="AV156"/>
  <c r="AV193"/>
  <c r="AQ180"/>
  <c r="X180"/>
  <c r="AP180"/>
  <c r="Q180"/>
  <c r="AP158"/>
  <c r="X158"/>
  <c r="Q158"/>
  <c r="AQ158"/>
  <c r="X154"/>
  <c r="AP154"/>
  <c r="Q154"/>
  <c r="AQ154"/>
  <c r="AP132"/>
  <c r="Q132"/>
  <c r="AQ132"/>
  <c r="X132"/>
  <c r="AP160"/>
  <c r="X160"/>
  <c r="AQ160"/>
  <c r="Q160"/>
  <c r="AV250"/>
  <c r="AC283"/>
  <c r="AD283"/>
  <c r="AU77"/>
  <c r="AU278"/>
  <c r="AU190"/>
  <c r="AU189"/>
  <c r="AQ282"/>
  <c r="X282"/>
  <c r="AP282"/>
  <c r="Q282"/>
  <c r="AV161"/>
  <c r="V44"/>
  <c r="W44"/>
  <c r="AB107"/>
  <c r="AC156"/>
  <c r="AD156"/>
  <c r="X36"/>
  <c r="Q36"/>
  <c r="AQ36"/>
  <c r="AP36"/>
  <c r="AP157"/>
  <c r="Q157"/>
  <c r="AQ157"/>
  <c r="X157"/>
  <c r="Q151"/>
  <c r="AQ151"/>
  <c r="AP151"/>
  <c r="X151"/>
  <c r="X153"/>
  <c r="AQ153"/>
  <c r="Q153"/>
  <c r="AP153"/>
  <c r="V250"/>
  <c r="W250"/>
  <c r="AV283"/>
  <c r="AV249"/>
  <c r="AV162"/>
  <c r="AV191"/>
  <c r="AU161"/>
  <c r="AP281"/>
  <c r="Q281"/>
  <c r="AQ281"/>
  <c r="X281"/>
  <c r="V76"/>
  <c r="W76"/>
  <c r="AV107"/>
  <c r="AU156"/>
  <c r="AB155" l="1"/>
  <c r="AQ155" s="1"/>
  <c r="AP38"/>
  <c r="X38"/>
  <c r="AQ38"/>
  <c r="Q38"/>
  <c r="AP63"/>
  <c r="AQ63"/>
  <c r="X63"/>
  <c r="Q63"/>
  <c r="AU281"/>
  <c r="V153"/>
  <c r="W153"/>
  <c r="AV157"/>
  <c r="V282"/>
  <c r="W282"/>
  <c r="V160"/>
  <c r="W160"/>
  <c r="AA131"/>
  <c r="AQ131" s="1"/>
  <c r="AB132"/>
  <c r="AV158"/>
  <c r="V174"/>
  <c r="W174"/>
  <c r="AU195"/>
  <c r="AU42"/>
  <c r="AV274"/>
  <c r="AV108"/>
  <c r="AP279"/>
  <c r="Q279"/>
  <c r="AQ279"/>
  <c r="X279"/>
  <c r="AV41"/>
  <c r="AU152"/>
  <c r="Q60"/>
  <c r="AP60"/>
  <c r="X60"/>
  <c r="AQ60"/>
  <c r="AV153"/>
  <c r="V157"/>
  <c r="W157"/>
  <c r="AU282"/>
  <c r="AV160"/>
  <c r="AV132"/>
  <c r="V158"/>
  <c r="W158"/>
  <c r="AU174"/>
  <c r="AV195"/>
  <c r="AC42"/>
  <c r="AD42"/>
  <c r="AC318"/>
  <c r="AD318"/>
  <c r="Q179"/>
  <c r="AQ179"/>
  <c r="X179"/>
  <c r="AP179"/>
  <c r="AQ387"/>
  <c r="X387"/>
  <c r="AP387"/>
  <c r="Q387"/>
  <c r="V176"/>
  <c r="W176"/>
  <c r="AU41"/>
  <c r="AP46"/>
  <c r="Q46"/>
  <c r="X46"/>
  <c r="AQ46"/>
  <c r="AC152"/>
  <c r="AD152"/>
  <c r="X37"/>
  <c r="AQ37"/>
  <c r="AP37"/>
  <c r="Q37"/>
  <c r="AC153"/>
  <c r="AD153"/>
  <c r="AU157"/>
  <c r="AC282"/>
  <c r="AD282"/>
  <c r="AC160"/>
  <c r="AD160"/>
  <c r="U132"/>
  <c r="T131"/>
  <c r="AP131" s="1"/>
  <c r="AC158"/>
  <c r="AD158"/>
  <c r="AB194"/>
  <c r="AQ194" s="1"/>
  <c r="AC195"/>
  <c r="AD195"/>
  <c r="V318"/>
  <c r="W318"/>
  <c r="AC176"/>
  <c r="AD176"/>
  <c r="AU108"/>
  <c r="AP175"/>
  <c r="Q175"/>
  <c r="AQ175"/>
  <c r="X175"/>
  <c r="AB173" s="1"/>
  <c r="AQ173" s="1"/>
  <c r="AC41"/>
  <c r="AD41"/>
  <c r="V152"/>
  <c r="W152"/>
  <c r="AB150"/>
  <c r="AQ150" s="1"/>
  <c r="AA149"/>
  <c r="AQ149" s="1"/>
  <c r="AC151"/>
  <c r="AD151"/>
  <c r="AU36"/>
  <c r="AV282"/>
  <c r="AU160"/>
  <c r="AU132"/>
  <c r="AU158"/>
  <c r="U194"/>
  <c r="AP194" s="1"/>
  <c r="V195"/>
  <c r="W195"/>
  <c r="AV318"/>
  <c r="AV133"/>
  <c r="Q58"/>
  <c r="AP58"/>
  <c r="X58"/>
  <c r="AQ58"/>
  <c r="AV176"/>
  <c r="AQ284"/>
  <c r="X284"/>
  <c r="AP284"/>
  <c r="Q284"/>
  <c r="AV192"/>
  <c r="AV320"/>
  <c r="AV152"/>
  <c r="AP78"/>
  <c r="Q78"/>
  <c r="X78"/>
  <c r="AQ78"/>
  <c r="AU151"/>
  <c r="AV36"/>
  <c r="AP280"/>
  <c r="Q280"/>
  <c r="AQ280"/>
  <c r="X280"/>
  <c r="AV154"/>
  <c r="V180"/>
  <c r="W180"/>
  <c r="AU72"/>
  <c r="AV314"/>
  <c r="AP321"/>
  <c r="X321"/>
  <c r="AQ321"/>
  <c r="Q321"/>
  <c r="U155"/>
  <c r="AP155" s="1"/>
  <c r="AU318"/>
  <c r="AC43"/>
  <c r="AD43"/>
  <c r="AU176"/>
  <c r="AC319"/>
  <c r="AD319"/>
  <c r="AQ296"/>
  <c r="AP296"/>
  <c r="Q296"/>
  <c r="X296"/>
  <c r="AC192"/>
  <c r="AD192"/>
  <c r="AC320"/>
  <c r="AD320"/>
  <c r="AC273"/>
  <c r="AD273"/>
  <c r="AC281"/>
  <c r="AD281"/>
  <c r="X350"/>
  <c r="AB350" s="1"/>
  <c r="AQ350"/>
  <c r="AP350"/>
  <c r="Q350"/>
  <c r="U350" s="1"/>
  <c r="AV151"/>
  <c r="V36"/>
  <c r="W36"/>
  <c r="V154"/>
  <c r="W154"/>
  <c r="AU180"/>
  <c r="AB71"/>
  <c r="AQ71" s="1"/>
  <c r="AC72"/>
  <c r="AD72"/>
  <c r="AU314"/>
  <c r="V43"/>
  <c r="W43"/>
  <c r="AC274"/>
  <c r="AD274"/>
  <c r="AP317"/>
  <c r="X317"/>
  <c r="Q317"/>
  <c r="AQ317"/>
  <c r="AV319"/>
  <c r="V192"/>
  <c r="W192"/>
  <c r="V320"/>
  <c r="W320"/>
  <c r="V273"/>
  <c r="W273"/>
  <c r="Q68"/>
  <c r="X68"/>
  <c r="AQ68"/>
  <c r="AP68"/>
  <c r="AQ275"/>
  <c r="AP275"/>
  <c r="Q275"/>
  <c r="X275"/>
  <c r="AV281"/>
  <c r="U150"/>
  <c r="AP150" s="1"/>
  <c r="T149"/>
  <c r="AP149" s="1"/>
  <c r="V151"/>
  <c r="W151"/>
  <c r="AC36"/>
  <c r="AD36"/>
  <c r="X45"/>
  <c r="AP45"/>
  <c r="Q45"/>
  <c r="AQ45"/>
  <c r="AU154"/>
  <c r="AC180"/>
  <c r="AD180"/>
  <c r="AC174"/>
  <c r="AD174"/>
  <c r="AV72"/>
  <c r="AC314"/>
  <c r="AD314"/>
  <c r="AB312"/>
  <c r="AQ312" s="1"/>
  <c r="AP349"/>
  <c r="X349"/>
  <c r="AQ349"/>
  <c r="Q349"/>
  <c r="AV42"/>
  <c r="AU133"/>
  <c r="AU43"/>
  <c r="V274"/>
  <c r="W274"/>
  <c r="V319"/>
  <c r="W319"/>
  <c r="AU192"/>
  <c r="AU320"/>
  <c r="AU273"/>
  <c r="Q306"/>
  <c r="AQ306"/>
  <c r="X306"/>
  <c r="AP306"/>
  <c r="AP388"/>
  <c r="AQ388"/>
  <c r="X388"/>
  <c r="AB388" s="1"/>
  <c r="Q388"/>
  <c r="V281"/>
  <c r="W281"/>
  <c r="AU153"/>
  <c r="AC157"/>
  <c r="AD157"/>
  <c r="AC154"/>
  <c r="AD154"/>
  <c r="AV180"/>
  <c r="AV174"/>
  <c r="U71"/>
  <c r="AP71" s="1"/>
  <c r="V72"/>
  <c r="W72"/>
  <c r="V314"/>
  <c r="W314"/>
  <c r="U312"/>
  <c r="AP312" s="1"/>
  <c r="V42"/>
  <c r="W42"/>
  <c r="AV43"/>
  <c r="X325"/>
  <c r="AQ325"/>
  <c r="AP325"/>
  <c r="Q325"/>
  <c r="AU274"/>
  <c r="AU319"/>
  <c r="V41"/>
  <c r="W41"/>
  <c r="AV273"/>
  <c r="AQ201" l="1"/>
  <c r="AP201"/>
  <c r="X201"/>
  <c r="Q201"/>
  <c r="AV388"/>
  <c r="AB349"/>
  <c r="V45"/>
  <c r="W45"/>
  <c r="AU275"/>
  <c r="V296"/>
  <c r="W296"/>
  <c r="AU321"/>
  <c r="AV175"/>
  <c r="AQ276"/>
  <c r="AP276"/>
  <c r="Q276"/>
  <c r="X276"/>
  <c r="AB272" s="1"/>
  <c r="AQ272" s="1"/>
  <c r="AV46"/>
  <c r="V179"/>
  <c r="W179"/>
  <c r="U177"/>
  <c r="AP177" s="1"/>
  <c r="AC60"/>
  <c r="AD60"/>
  <c r="AV279"/>
  <c r="AU63"/>
  <c r="AU388"/>
  <c r="AU349"/>
  <c r="AU45"/>
  <c r="AV275"/>
  <c r="AV317"/>
  <c r="AU350"/>
  <c r="AA271"/>
  <c r="AQ271" s="1"/>
  <c r="AU296"/>
  <c r="AC280"/>
  <c r="AD280"/>
  <c r="AV78"/>
  <c r="AV58"/>
  <c r="V175"/>
  <c r="W175"/>
  <c r="AC46"/>
  <c r="AD46"/>
  <c r="U387"/>
  <c r="T386"/>
  <c r="AP386" s="1"/>
  <c r="AU60"/>
  <c r="V279"/>
  <c r="W279"/>
  <c r="U277"/>
  <c r="AP277" s="1"/>
  <c r="Q59"/>
  <c r="AP59"/>
  <c r="X59"/>
  <c r="AQ59"/>
  <c r="Q203"/>
  <c r="AQ203"/>
  <c r="AP203"/>
  <c r="X203"/>
  <c r="Q200"/>
  <c r="AQ200"/>
  <c r="AP200"/>
  <c r="X200"/>
  <c r="AU306"/>
  <c r="AC45"/>
  <c r="AD45"/>
  <c r="AU68"/>
  <c r="U316"/>
  <c r="AP316" s="1"/>
  <c r="V317"/>
  <c r="W317"/>
  <c r="AP35"/>
  <c r="Q35"/>
  <c r="X35"/>
  <c r="AQ35"/>
  <c r="AV350"/>
  <c r="AV296"/>
  <c r="AV280"/>
  <c r="AC78"/>
  <c r="AD78"/>
  <c r="AC58"/>
  <c r="AD58"/>
  <c r="AU175"/>
  <c r="V37"/>
  <c r="W37"/>
  <c r="V46"/>
  <c r="W46"/>
  <c r="AU387"/>
  <c r="V60"/>
  <c r="W60"/>
  <c r="AU279"/>
  <c r="Q202"/>
  <c r="X202"/>
  <c r="AQ202"/>
  <c r="AP202"/>
  <c r="AP80"/>
  <c r="X80"/>
  <c r="AQ80"/>
  <c r="Q80"/>
  <c r="AB305"/>
  <c r="AQ305" s="1"/>
  <c r="AC306"/>
  <c r="AD306"/>
  <c r="AV68"/>
  <c r="AB316"/>
  <c r="AQ316" s="1"/>
  <c r="AC317"/>
  <c r="AD317"/>
  <c r="V280"/>
  <c r="W280"/>
  <c r="V78"/>
  <c r="W78"/>
  <c r="V284"/>
  <c r="W284"/>
  <c r="AU58"/>
  <c r="AU37"/>
  <c r="AU46"/>
  <c r="AB387"/>
  <c r="AA386"/>
  <c r="AQ386" s="1"/>
  <c r="V38"/>
  <c r="W38"/>
  <c r="U324"/>
  <c r="AP324" s="1"/>
  <c r="V325"/>
  <c r="W325"/>
  <c r="AV306"/>
  <c r="AP297"/>
  <c r="Q297"/>
  <c r="X297"/>
  <c r="AQ297"/>
  <c r="AB67"/>
  <c r="AQ67" s="1"/>
  <c r="AC68"/>
  <c r="AD68"/>
  <c r="AU317"/>
  <c r="AU280"/>
  <c r="AU78"/>
  <c r="AU284"/>
  <c r="V58"/>
  <c r="W58"/>
  <c r="AV37"/>
  <c r="AV387"/>
  <c r="AV38"/>
  <c r="Q64"/>
  <c r="AP64"/>
  <c r="X64"/>
  <c r="AQ64"/>
  <c r="X84"/>
  <c r="AQ84"/>
  <c r="AP84"/>
  <c r="Q84"/>
  <c r="AQ65"/>
  <c r="X65"/>
  <c r="Q65"/>
  <c r="AP65"/>
  <c r="AU325"/>
  <c r="U305"/>
  <c r="AP305" s="1"/>
  <c r="V306"/>
  <c r="W306"/>
  <c r="U67"/>
  <c r="AP67" s="1"/>
  <c r="V68"/>
  <c r="W68"/>
  <c r="V321"/>
  <c r="W321"/>
  <c r="AC284"/>
  <c r="AD284"/>
  <c r="AC37"/>
  <c r="AD37"/>
  <c r="AU179"/>
  <c r="AP301"/>
  <c r="Q301"/>
  <c r="AQ301"/>
  <c r="X301"/>
  <c r="U173"/>
  <c r="AP173" s="1"/>
  <c r="V63"/>
  <c r="W63"/>
  <c r="AC38"/>
  <c r="AD38"/>
  <c r="AP79"/>
  <c r="Q79"/>
  <c r="U75" s="1"/>
  <c r="AP75" s="1"/>
  <c r="X79"/>
  <c r="AB75" s="1"/>
  <c r="AQ75" s="1"/>
  <c r="AQ79"/>
  <c r="AV325"/>
  <c r="U388"/>
  <c r="U349"/>
  <c r="AC275"/>
  <c r="AD275"/>
  <c r="AV321"/>
  <c r="AV284"/>
  <c r="AB39"/>
  <c r="AQ39" s="1"/>
  <c r="AC179"/>
  <c r="AD179"/>
  <c r="AB177"/>
  <c r="AQ177" s="1"/>
  <c r="AC63"/>
  <c r="AD63"/>
  <c r="AU38"/>
  <c r="AB324"/>
  <c r="AQ324" s="1"/>
  <c r="AC325"/>
  <c r="AD325"/>
  <c r="AV349"/>
  <c r="AV45"/>
  <c r="V275"/>
  <c r="W275"/>
  <c r="AC296"/>
  <c r="AD296"/>
  <c r="AC321"/>
  <c r="AD321"/>
  <c r="AC175"/>
  <c r="AD175"/>
  <c r="AV179"/>
  <c r="AV60"/>
  <c r="AC279"/>
  <c r="AD279"/>
  <c r="AB277"/>
  <c r="AQ277" s="1"/>
  <c r="AV63"/>
  <c r="U39"/>
  <c r="AP39" s="1"/>
  <c r="Q352" l="1"/>
  <c r="U352" s="1"/>
  <c r="X352"/>
  <c r="AB352" s="1"/>
  <c r="AQ352"/>
  <c r="AP352"/>
  <c r="AP351"/>
  <c r="X351"/>
  <c r="AQ351"/>
  <c r="Q351"/>
  <c r="AV203"/>
  <c r="AP109"/>
  <c r="Q109"/>
  <c r="AQ109"/>
  <c r="X109"/>
  <c r="AU301"/>
  <c r="AB83"/>
  <c r="AQ83" s="1"/>
  <c r="AC84"/>
  <c r="AD84"/>
  <c r="AU80"/>
  <c r="AV35"/>
  <c r="V203"/>
  <c r="W203"/>
  <c r="V201"/>
  <c r="W201"/>
  <c r="Q198"/>
  <c r="AQ198"/>
  <c r="AP198"/>
  <c r="X198"/>
  <c r="AQ354"/>
  <c r="Q354"/>
  <c r="AP354"/>
  <c r="X354"/>
  <c r="AU65"/>
  <c r="AV64"/>
  <c r="Q234"/>
  <c r="AQ234"/>
  <c r="X234"/>
  <c r="AP234"/>
  <c r="AA33"/>
  <c r="AQ33" s="1"/>
  <c r="AB34"/>
  <c r="AQ34" s="1"/>
  <c r="AC35"/>
  <c r="AD35"/>
  <c r="AC200"/>
  <c r="AD200"/>
  <c r="AV59"/>
  <c r="AC201"/>
  <c r="AD201"/>
  <c r="AQ353"/>
  <c r="Q353"/>
  <c r="U353" s="1"/>
  <c r="AP353"/>
  <c r="X353"/>
  <c r="AB353" s="1"/>
  <c r="AQ88"/>
  <c r="X88"/>
  <c r="AP88"/>
  <c r="Q88"/>
  <c r="V65"/>
  <c r="W65"/>
  <c r="AC64"/>
  <c r="AD64"/>
  <c r="AV297"/>
  <c r="T33"/>
  <c r="AP33" s="1"/>
  <c r="U34"/>
  <c r="AP34" s="1"/>
  <c r="V35"/>
  <c r="W35"/>
  <c r="AU200"/>
  <c r="AC59"/>
  <c r="AD59"/>
  <c r="AC276"/>
  <c r="AD276"/>
  <c r="AU201"/>
  <c r="AV79"/>
  <c r="AC65"/>
  <c r="AD65"/>
  <c r="AU64"/>
  <c r="AC297"/>
  <c r="AD297"/>
  <c r="AQ329"/>
  <c r="AP329"/>
  <c r="Q329"/>
  <c r="X329"/>
  <c r="AU202"/>
  <c r="AU35"/>
  <c r="AV200"/>
  <c r="AU59"/>
  <c r="V276"/>
  <c r="W276"/>
  <c r="T271"/>
  <c r="AP271" s="1"/>
  <c r="U272"/>
  <c r="AP272" s="1"/>
  <c r="AV201"/>
  <c r="V301"/>
  <c r="W301"/>
  <c r="AV84"/>
  <c r="AC79"/>
  <c r="AD79"/>
  <c r="AV65"/>
  <c r="V64"/>
  <c r="W64"/>
  <c r="V297"/>
  <c r="W297"/>
  <c r="AV202"/>
  <c r="V200"/>
  <c r="W200"/>
  <c r="V59"/>
  <c r="W59"/>
  <c r="AU276"/>
  <c r="AC80"/>
  <c r="AD80"/>
  <c r="V79"/>
  <c r="W79"/>
  <c r="AC301"/>
  <c r="AD301"/>
  <c r="U83"/>
  <c r="AP83" s="1"/>
  <c r="V84"/>
  <c r="W84"/>
  <c r="AU297"/>
  <c r="V80"/>
  <c r="W80"/>
  <c r="AC202"/>
  <c r="AD202"/>
  <c r="Q302"/>
  <c r="AQ302"/>
  <c r="AP302"/>
  <c r="X302"/>
  <c r="AC203"/>
  <c r="AD203"/>
  <c r="Q298"/>
  <c r="U295" s="1"/>
  <c r="AP295" s="1"/>
  <c r="X298"/>
  <c r="AQ298"/>
  <c r="AP298"/>
  <c r="AV276"/>
  <c r="AU79"/>
  <c r="AV301"/>
  <c r="AU84"/>
  <c r="AV80"/>
  <c r="V202"/>
  <c r="W202"/>
  <c r="AU203"/>
  <c r="AQ303"/>
  <c r="X303"/>
  <c r="AP303"/>
  <c r="Q303"/>
  <c r="AU88" l="1"/>
  <c r="AB197"/>
  <c r="AQ197" s="1"/>
  <c r="AC198"/>
  <c r="AD198"/>
  <c r="AA172"/>
  <c r="AQ172" s="1"/>
  <c r="AV351"/>
  <c r="Q66"/>
  <c r="AP66"/>
  <c r="AQ66"/>
  <c r="X66"/>
  <c r="AC88"/>
  <c r="AD88"/>
  <c r="AU198"/>
  <c r="AB109"/>
  <c r="AA106"/>
  <c r="AQ106" s="1"/>
  <c r="AB351"/>
  <c r="AA348"/>
  <c r="AQ348" s="1"/>
  <c r="V303"/>
  <c r="W303"/>
  <c r="AV88"/>
  <c r="AV198"/>
  <c r="AV109"/>
  <c r="AU351"/>
  <c r="AU303"/>
  <c r="AC302"/>
  <c r="AD302"/>
  <c r="AU234"/>
  <c r="AB354"/>
  <c r="Z138"/>
  <c r="AQ138" s="1"/>
  <c r="H15" i="1" s="1"/>
  <c r="U197" i="2"/>
  <c r="AP197" s="1"/>
  <c r="V198"/>
  <c r="W198"/>
  <c r="S138"/>
  <c r="AP138" s="1"/>
  <c r="U109"/>
  <c r="T106"/>
  <c r="AP106" s="1"/>
  <c r="AU352"/>
  <c r="AC303"/>
  <c r="AD303"/>
  <c r="AU302"/>
  <c r="AC329"/>
  <c r="AD329"/>
  <c r="AU353"/>
  <c r="AA233"/>
  <c r="AQ233" s="1"/>
  <c r="AB234"/>
  <c r="AU354"/>
  <c r="AU109"/>
  <c r="AV352"/>
  <c r="V298"/>
  <c r="W298"/>
  <c r="AV303"/>
  <c r="AU298"/>
  <c r="AV302"/>
  <c r="V329"/>
  <c r="W329"/>
  <c r="AV234"/>
  <c r="U354"/>
  <c r="T172"/>
  <c r="AP172" s="1"/>
  <c r="X332"/>
  <c r="AQ332"/>
  <c r="Q332"/>
  <c r="AP332"/>
  <c r="AV298"/>
  <c r="V302"/>
  <c r="W302"/>
  <c r="AU329"/>
  <c r="AV353"/>
  <c r="U234"/>
  <c r="T233"/>
  <c r="AP233" s="1"/>
  <c r="AV354"/>
  <c r="AQ333"/>
  <c r="Q333"/>
  <c r="AP333"/>
  <c r="X333"/>
  <c r="AQ328"/>
  <c r="AP328"/>
  <c r="X328"/>
  <c r="Q328"/>
  <c r="AC298"/>
  <c r="AD298"/>
  <c r="AB295"/>
  <c r="AQ295" s="1"/>
  <c r="AV329"/>
  <c r="V88"/>
  <c r="W88"/>
  <c r="U351"/>
  <c r="T348"/>
  <c r="AP348" s="1"/>
  <c r="U62"/>
  <c r="AP62" s="1"/>
  <c r="AU333" l="1"/>
  <c r="V332"/>
  <c r="W332"/>
  <c r="AV333"/>
  <c r="AC332"/>
  <c r="AD332"/>
  <c r="V328"/>
  <c r="W328"/>
  <c r="E22" i="1"/>
  <c r="AP304" i="2"/>
  <c r="X304"/>
  <c r="AQ304"/>
  <c r="Q304"/>
  <c r="AC66"/>
  <c r="AD66"/>
  <c r="AB62"/>
  <c r="AQ62" s="1"/>
  <c r="AC328"/>
  <c r="AD328"/>
  <c r="AV66"/>
  <c r="Q61"/>
  <c r="AP61"/>
  <c r="AQ61"/>
  <c r="X61"/>
  <c r="AU328"/>
  <c r="AU66"/>
  <c r="V333"/>
  <c r="W333"/>
  <c r="AV332"/>
  <c r="AV328"/>
  <c r="V66"/>
  <c r="W66"/>
  <c r="AC333"/>
  <c r="AD333"/>
  <c r="AU332"/>
  <c r="AC61" l="1"/>
  <c r="AD61"/>
  <c r="AB57"/>
  <c r="AQ57" s="1"/>
  <c r="AU61"/>
  <c r="V61"/>
  <c r="W61"/>
  <c r="U57"/>
  <c r="AP57" s="1"/>
  <c r="AV61"/>
  <c r="AQ331"/>
  <c r="AP331"/>
  <c r="X331"/>
  <c r="Q331"/>
  <c r="V304"/>
  <c r="W304"/>
  <c r="U300"/>
  <c r="AP300" s="1"/>
  <c r="AQ90"/>
  <c r="X90"/>
  <c r="AP90"/>
  <c r="Q90"/>
  <c r="AV304"/>
  <c r="AQ330"/>
  <c r="AP330"/>
  <c r="X330"/>
  <c r="Q330"/>
  <c r="AC304"/>
  <c r="AD304"/>
  <c r="AB300"/>
  <c r="AQ300" s="1"/>
  <c r="AU304"/>
  <c r="Z260" l="1"/>
  <c r="AQ260" s="1"/>
  <c r="H16" i="1" s="1"/>
  <c r="E23" s="1"/>
  <c r="AA294" i="2"/>
  <c r="AQ294" s="1"/>
  <c r="AV330"/>
  <c r="AP91"/>
  <c r="Q91"/>
  <c r="X91"/>
  <c r="AQ91"/>
  <c r="V90"/>
  <c r="W90"/>
  <c r="V331"/>
  <c r="W331"/>
  <c r="AU90"/>
  <c r="AC331"/>
  <c r="AD331"/>
  <c r="V330"/>
  <c r="W330"/>
  <c r="U327"/>
  <c r="AP327" s="1"/>
  <c r="T294"/>
  <c r="AP294" s="1"/>
  <c r="AC90"/>
  <c r="AD90"/>
  <c r="AU331"/>
  <c r="AQ89"/>
  <c r="X89"/>
  <c r="Q89"/>
  <c r="AP89"/>
  <c r="AC330"/>
  <c r="AD330"/>
  <c r="AB327"/>
  <c r="AQ327" s="1"/>
  <c r="AV90"/>
  <c r="AV331"/>
  <c r="AU330"/>
  <c r="S260"/>
  <c r="AP260" s="1"/>
  <c r="AU91" l="1"/>
  <c r="AU89"/>
  <c r="V89"/>
  <c r="W89"/>
  <c r="AC89"/>
  <c r="AD89"/>
  <c r="AQ87"/>
  <c r="AP87"/>
  <c r="X87"/>
  <c r="Q87"/>
  <c r="AV89"/>
  <c r="AV91"/>
  <c r="AC91"/>
  <c r="AD91"/>
  <c r="V91"/>
  <c r="W91"/>
  <c r="V87" l="1"/>
  <c r="W87"/>
  <c r="AC87"/>
  <c r="AD87"/>
  <c r="AU87"/>
  <c r="AV87"/>
  <c r="AP92" l="1"/>
  <c r="X92"/>
  <c r="AQ92"/>
  <c r="Q92"/>
  <c r="V92" l="1"/>
  <c r="W92"/>
  <c r="U86"/>
  <c r="AP86" s="1"/>
  <c r="R21"/>
  <c r="AP21" s="1"/>
  <c r="S22"/>
  <c r="AP22" s="1"/>
  <c r="T56"/>
  <c r="AP56" s="1"/>
  <c r="AV92"/>
  <c r="AV3" s="1"/>
  <c r="AC92"/>
  <c r="AD92"/>
  <c r="AA56"/>
  <c r="AQ56" s="1"/>
  <c r="Z22"/>
  <c r="AQ22" s="1"/>
  <c r="H14" i="1" s="1"/>
  <c r="Y21" i="2"/>
  <c r="AQ21" s="1"/>
  <c r="AB86"/>
  <c r="AQ86" s="1"/>
  <c r="AU92"/>
  <c r="AU3" s="1"/>
  <c r="H13" i="1" l="1"/>
  <c r="E21"/>
  <c r="E24" s="1"/>
  <c r="F21" s="1"/>
  <c r="F23" l="1"/>
  <c r="F24" s="1"/>
  <c r="AO13" i="2" l="1"/>
  <c r="Q13"/>
  <c r="T13" s="1"/>
  <c r="AP13"/>
  <c r="AO12"/>
  <c r="Q12"/>
  <c r="AP12"/>
  <c r="AQ12" l="1"/>
  <c r="H10" i="1" s="1"/>
  <c r="X12" i="2"/>
  <c r="AQ13"/>
  <c r="H11" i="1" s="1"/>
  <c r="X13" i="2"/>
  <c r="AA13" s="1"/>
  <c r="S11"/>
  <c r="AP11" s="1"/>
  <c r="T12"/>
  <c r="R10"/>
  <c r="AP393" l="1"/>
  <c r="AP10"/>
  <c r="G23" i="1"/>
  <c r="I23" s="1"/>
  <c r="AA12" i="2"/>
  <c r="Z11"/>
  <c r="AQ11" s="1"/>
  <c r="H9" i="1" s="1"/>
  <c r="Y10" i="2"/>
  <c r="G21" i="1"/>
  <c r="AQ393" i="2" l="1"/>
  <c r="AQ10"/>
  <c r="H8" i="1" s="1"/>
  <c r="G24"/>
  <c r="I21"/>
  <c r="I24" s="1"/>
  <c r="H17" l="1"/>
  <c r="I17" l="1"/>
  <c r="I12"/>
  <c r="I15"/>
  <c r="I16"/>
  <c r="I14"/>
  <c r="I13"/>
  <c r="I10"/>
  <c r="I11"/>
  <c r="I9"/>
  <c r="I8"/>
</calcChain>
</file>

<file path=xl/sharedStrings.xml><?xml version="1.0" encoding="utf-8"?>
<sst xmlns="http://schemas.openxmlformats.org/spreadsheetml/2006/main" count="2004" uniqueCount="478">
  <si>
    <t>DATA:</t>
  </si>
  <si>
    <t>RESUMO DO ORÇAMENTO SEM RATERIO DA ADM. LOCAL E CANTEIRO DE OBRAS</t>
  </si>
  <si>
    <t>ITEM</t>
  </si>
  <si>
    <t>DESCRIÇÃO</t>
  </si>
  <si>
    <t>VALOR COM BDI</t>
  </si>
  <si>
    <t>%</t>
  </si>
  <si>
    <t>1.1</t>
  </si>
  <si>
    <t>1.1.1</t>
  </si>
  <si>
    <t>1.1.2</t>
  </si>
  <si>
    <t>1.2</t>
  </si>
  <si>
    <t>2.1</t>
  </si>
  <si>
    <t>2.2</t>
  </si>
  <si>
    <t>2.3</t>
  </si>
  <si>
    <t>TOTAL</t>
  </si>
  <si>
    <t>RESUMO DO ORÇAMENTO COM RATERIO DA ADM. LOCAL</t>
  </si>
  <si>
    <t>DESCRITIVO</t>
  </si>
  <si>
    <t xml:space="preserve">VALOR </t>
  </si>
  <si>
    <t>% POR INT.</t>
  </si>
  <si>
    <t>ADM. P/ INT.</t>
  </si>
  <si>
    <t xml:space="preserve">CANTEIRO </t>
  </si>
  <si>
    <t xml:space="preserve">VALOR TOTAL </t>
  </si>
  <si>
    <t>MEMÓRIA DE CÁLCULO</t>
  </si>
  <si>
    <t>VALOR DE CADA INTERCEPTOR ÷ PELA SOMA DOS INTERCEPTORES</t>
  </si>
  <si>
    <t>% POR INT. X O ITEM 1.1 ADM. LOCAL</t>
  </si>
  <si>
    <t>VALOR DO INT. + ADM. P./INT. + CANTEIRO</t>
  </si>
  <si>
    <t>ORÇAMENTO / PLANILHA DE QUANTIDADES E PREÇOS UNITÁRIOS</t>
  </si>
  <si>
    <t>VALOR SEM BDI</t>
  </si>
  <si>
    <t>DESCONTO SOBRE O PREÇO COTADO (preencher com o resultado da licitação para a planilha ser a de contrato</t>
  </si>
  <si>
    <t>COMPISÇÃO BDI</t>
  </si>
  <si>
    <t>ONERADO</t>
  </si>
  <si>
    <t>ORNERADO COM 20%</t>
  </si>
  <si>
    <t>DESONERADO - SEM 20%</t>
  </si>
  <si>
    <t>DATA BASE ORÇAMENTO</t>
  </si>
  <si>
    <t>DATA BASES DOS PREÇOS UNITÁRIOS:</t>
  </si>
  <si>
    <t>MODALIDADE</t>
  </si>
  <si>
    <t>SERVIÇO</t>
  </si>
  <si>
    <t>OBRA/SERVIÇO: IMPLANTAÇÃO DOS INTERCEPTORES DE ESGOTO IP03 E IP02 INDEPENDÊNCIA E IP 03 E IP02 MARIANO PROCÓPIO - OBRAS COMPLEMENTARES DA AMPLIAÇÃO DO SISTEMA DE ESGOTAMENTO SANITÁRIO DA CIDADE DE JUIZ DE FORA-MG</t>
  </si>
  <si>
    <t>SINAPI:</t>
  </si>
  <si>
    <t xml:space="preserve">DO PREÇOS  </t>
  </si>
  <si>
    <t>MATERIAL</t>
  </si>
  <si>
    <t>BDI DE SERVIÇO</t>
  </si>
  <si>
    <t>COTAÇÃO:</t>
  </si>
  <si>
    <t>COMPOSIÇÃO:</t>
  </si>
  <si>
    <t>BDI DE MATERIAIS</t>
  </si>
  <si>
    <t>NIVEIS</t>
  </si>
  <si>
    <t>BASE PARETO</t>
  </si>
  <si>
    <t>SEQUÊNCIA</t>
  </si>
  <si>
    <t>Tipo do Título</t>
  </si>
  <si>
    <t>N° NIVEL</t>
  </si>
  <si>
    <t>Valor</t>
  </si>
  <si>
    <t>ITENS RETIRADOS DA CURVA ABC</t>
  </si>
  <si>
    <t>CÓDIGO</t>
  </si>
  <si>
    <t>FONTE ORÇAMENTÁRIA</t>
  </si>
  <si>
    <t>SERVIÇOS</t>
  </si>
  <si>
    <t>UND.</t>
  </si>
  <si>
    <t>QUANTIDADE</t>
  </si>
  <si>
    <t>PREÇO SEM BDI</t>
  </si>
  <si>
    <t>PREÇO COM BDI</t>
  </si>
  <si>
    <t>VALOR TOTAL SEM BDI</t>
  </si>
  <si>
    <t>VALOR TOTAL COM BDI</t>
  </si>
  <si>
    <t>ITEM COM BDI REDUZIDO</t>
  </si>
  <si>
    <t xml:space="preserve"> % DE BDI</t>
  </si>
  <si>
    <t>SINAPI</t>
  </si>
  <si>
    <t>SINAPI-I</t>
  </si>
  <si>
    <t>COTAÇÃO</t>
  </si>
  <si>
    <t>COMPOSIÇÃO</t>
  </si>
  <si>
    <t>X</t>
  </si>
  <si>
    <t xml:space="preserve">ADMINISTRAÇÃO LOCAL E CANTEIRO DE OBRAS </t>
  </si>
  <si>
    <t>% BDI</t>
  </si>
  <si>
    <t>XX</t>
  </si>
  <si>
    <t>ADMINISTRAÇÃO LOCAL</t>
  </si>
  <si>
    <t>SIM</t>
  </si>
  <si>
    <t>CPU1</t>
  </si>
  <si>
    <t/>
  </si>
  <si>
    <t>CPU1A</t>
  </si>
  <si>
    <t xml:space="preserve">CANTEIROS DE OBRAS </t>
  </si>
  <si>
    <t>CPU18</t>
  </si>
  <si>
    <t>CPU19</t>
  </si>
  <si>
    <t>INTERCEPTORES</t>
  </si>
  <si>
    <t>IP 03 INDEPENDÊNCIA</t>
  </si>
  <si>
    <t>XXX</t>
  </si>
  <si>
    <t xml:space="preserve">SERVIÇOS PRELIMINARES </t>
  </si>
  <si>
    <t>CPU3</t>
  </si>
  <si>
    <t>CPU12</t>
  </si>
  <si>
    <t>CPU5</t>
  </si>
  <si>
    <t>CPU27</t>
  </si>
  <si>
    <t>CPU6</t>
  </si>
  <si>
    <t>CPU2</t>
  </si>
  <si>
    <t>COT_BAQ_1</t>
  </si>
  <si>
    <t>DEMOLIÇÕES E RECOMPOSIÇÕES</t>
  </si>
  <si>
    <t>XXXX</t>
  </si>
  <si>
    <t>DEMOLIÇÃO DO PAVIMENTO ASFÁLTICO</t>
  </si>
  <si>
    <t>COT_BOTA_01</t>
  </si>
  <si>
    <t>RECOMPOSIÇÃO DO PAVIMENTO ASFÁLTICO</t>
  </si>
  <si>
    <t>CPU16</t>
  </si>
  <si>
    <t xml:space="preserve">DEMOLIÇÃO E RECOMPOSIÇÃO DE PASSEIOS DE CONCRETO SIMPLES         </t>
  </si>
  <si>
    <t>CPU10</t>
  </si>
  <si>
    <t>REMOÇÃO E RECOMPOSIÇÃO DE MEIO FIO</t>
  </si>
  <si>
    <t>CPU11</t>
  </si>
  <si>
    <t>TRABALHOS EM TERRA</t>
  </si>
  <si>
    <t>ESCAVAÇÃO MECÂNICA DE VALAS EM SOLO SECO</t>
  </si>
  <si>
    <t>ESCAVAÇÃO MECÂNICA DE VALAS EM SOLO COM ÁGUA</t>
  </si>
  <si>
    <t>ESCAVAÇÃO EM ROCHA</t>
  </si>
  <si>
    <t>ESGOTAMENTO DE ÁGUA EM VALAS</t>
  </si>
  <si>
    <t>CPU7</t>
  </si>
  <si>
    <t>ESCORAMENTO DE VALAS</t>
  </si>
  <si>
    <t>CPU17</t>
  </si>
  <si>
    <t>REGULARIZAÇÃO/EMBASAMENTO DE VALA</t>
  </si>
  <si>
    <t>CPU8</t>
  </si>
  <si>
    <t>CPU9</t>
  </si>
  <si>
    <t>ATERRO DE VALAS</t>
  </si>
  <si>
    <t>CPU42</t>
  </si>
  <si>
    <t xml:space="preserve">BOTA FORA E EMPRÉSTIMO DE TERRA  </t>
  </si>
  <si>
    <t>CPU13</t>
  </si>
  <si>
    <t>FORNECIMENTO E ASSENTAMENTO DE TUBOS, CONEXÕES E ACESSÓRIOS</t>
  </si>
  <si>
    <t>FORNECIMENTO DE TUBOS DE PVC</t>
  </si>
  <si>
    <t>ASSENTAMENTO DE TUBOS DE PVC</t>
  </si>
  <si>
    <t xml:space="preserve">ASSENTAMENTO DE TUBOS E CONEXÕES DE FERRO FUNDIDO </t>
  </si>
  <si>
    <t>CPU4</t>
  </si>
  <si>
    <t>CPU14</t>
  </si>
  <si>
    <t>CPU14A</t>
  </si>
  <si>
    <t>POÇOS DE VISITAS</t>
  </si>
  <si>
    <t>CPU36</t>
  </si>
  <si>
    <t>CPU38</t>
  </si>
  <si>
    <t>CPU39A</t>
  </si>
  <si>
    <t>CPU39B</t>
  </si>
  <si>
    <t>CPU39C</t>
  </si>
  <si>
    <t>POÇOS DE VISITAS PV ESPECIAL</t>
  </si>
  <si>
    <t>CPU33</t>
  </si>
  <si>
    <t>XXXXX</t>
  </si>
  <si>
    <t>DETALHES E ACESSÓRIOS PV ESPECIAL</t>
  </si>
  <si>
    <t>CPU31</t>
  </si>
  <si>
    <t>COT_PV_01</t>
  </si>
  <si>
    <t>CPU44</t>
  </si>
  <si>
    <t>CPU45</t>
  </si>
  <si>
    <t>CPU28</t>
  </si>
  <si>
    <t>CPU43</t>
  </si>
  <si>
    <t>CPU30</t>
  </si>
  <si>
    <t>CPU29</t>
  </si>
  <si>
    <t>SERVIÇOS COMPLEMENTARES</t>
  </si>
  <si>
    <t>CPU21</t>
  </si>
  <si>
    <t>CPU22</t>
  </si>
  <si>
    <t>CPU23</t>
  </si>
  <si>
    <t>CPU24</t>
  </si>
  <si>
    <t>CPU25</t>
  </si>
  <si>
    <t>CPU46</t>
  </si>
  <si>
    <t>IP 02 INDEPENDÊNCIA</t>
  </si>
  <si>
    <t>ESCAVAÇÃO MANUAL DE VALAS EM SOLO SECO -- TRAVESSIA TRPB01 - SOB A PONTE DA RIO BRANCO</t>
  </si>
  <si>
    <t>FORNECIMENTO DE TUBOS E CONEXÕES EM FERRO FUNDIDO - TRAVESSIA TRPB01 - SOB A PONTE DA RIO BRANCO</t>
  </si>
  <si>
    <t>COT_FoFo_01</t>
  </si>
  <si>
    <t>COT_FoFo_02</t>
  </si>
  <si>
    <t>COT_FoFo_03</t>
  </si>
  <si>
    <t>COT_FoFo_04</t>
  </si>
  <si>
    <t>COT_FoFo_05</t>
  </si>
  <si>
    <t>COT_FoFo_06</t>
  </si>
  <si>
    <t>COT_FoFo_07</t>
  </si>
  <si>
    <t>COT_FoFo_08</t>
  </si>
  <si>
    <t>COT_FoFo_09</t>
  </si>
  <si>
    <t>COT_FoFo_10</t>
  </si>
  <si>
    <t>COT_FoFo_11</t>
  </si>
  <si>
    <t>COT_FoFo_12</t>
  </si>
  <si>
    <t>COT_FoFo_13</t>
  </si>
  <si>
    <t>COT_FoFo_14</t>
  </si>
  <si>
    <t>COT_FoFo_15</t>
  </si>
  <si>
    <t>COT_FoFo_16</t>
  </si>
  <si>
    <t>COT_FoFo_17</t>
  </si>
  <si>
    <t>COT_FoFo_18</t>
  </si>
  <si>
    <t>COT_FoFo_19</t>
  </si>
  <si>
    <t>COT_FoFo_20</t>
  </si>
  <si>
    <t>ASSENTAMENTO DE TUBOS E CONEXÕES DE FERRO FUNDIDO - TRAVESSIA TRPB01 - SOB A PONTE DA RIO BRANCO</t>
  </si>
  <si>
    <t>CPU35</t>
  </si>
  <si>
    <t>CPU37</t>
  </si>
  <si>
    <t>FORNECIMENTO DE MANILHAS DE CONCRETO</t>
  </si>
  <si>
    <t>ASSENTAMENTO DE MANILHAS DE CONCRETO</t>
  </si>
  <si>
    <t>CPU39F</t>
  </si>
  <si>
    <t>POÇOS DE VISITAS PV TIPO 10</t>
  </si>
  <si>
    <t>SERVIÇOS DIVERSOS</t>
  </si>
  <si>
    <t>TRAVESSIA TRRP00 - SOB A PONTE DA RIO BRANCO</t>
  </si>
  <si>
    <t>CPU26</t>
  </si>
  <si>
    <t>IP 02 E IP 03 MARIANO PROCÓPIO</t>
  </si>
  <si>
    <t>ESCAVAÇÃO MANUAL DE VALAS EM SOLO COM ÁGUA E DESMONTE ROCHA</t>
  </si>
  <si>
    <t>CPU40</t>
  </si>
  <si>
    <t>CPU41</t>
  </si>
  <si>
    <t>CPU4A</t>
  </si>
  <si>
    <t>CPU32</t>
  </si>
  <si>
    <t>CPU34</t>
  </si>
  <si>
    <t>CPU39</t>
  </si>
  <si>
    <t>CPU39D</t>
  </si>
  <si>
    <t>CPU39E</t>
  </si>
  <si>
    <t>TOTAL GERAL</t>
  </si>
  <si>
    <t>-</t>
  </si>
  <si>
    <t>CPU1-COMPOSIÇÃO</t>
  </si>
  <si>
    <t>ADMINISTRAÇÃO LOCAL DE OBRAS DOS INTERCEPTORES IP 02/03 INDEPENDÊNCIA</t>
  </si>
  <si>
    <t>UN</t>
  </si>
  <si>
    <t>CPU1A-COMPOSIÇÃO</t>
  </si>
  <si>
    <t>ADMINISTRAÇÃO LOCAL DE OBRAS DOS INTERCEPTORES IP 02/03 MARIANO PROCÓPIO</t>
  </si>
  <si>
    <t>10775-SINAPI-I</t>
  </si>
  <si>
    <t>LOCACAO DE CONTAINER 2,30 X 6,00 M, ALT. 2,50 M, COM 1 SANITARIO, PARA ESCRITORIO, COMPLETO, SEM DIVISORIAS INTERNAS (NAO INCLUI MOBILIZACAO/DESMOBILIZACAO)</t>
  </si>
  <si>
    <t xml:space="preserve">MES   </t>
  </si>
  <si>
    <t>10779-SINAPI-I</t>
  </si>
  <si>
    <t>LOCACAO DE CONTAINER 2,30 X 4,30 M, ALT. 2,50 M, P/ SANITARIO, C/ 5 BACIAS, 1 LAVATORIO E 4 MICTORIOS (NAO INCLUI MOBILIZACAO/DESMOBILIZACAO)</t>
  </si>
  <si>
    <t>10776-SINAPI-I</t>
  </si>
  <si>
    <t>LOCACAO DE CONTAINER 2,30 X 6,00 M, ALT. 2,50 M, PARA ESCRITORIO, SEM DIVISORIAS INTERNAS E SEM SANITARIO (NAO INCLUI MOBILIZACAO/DESMOBILIZACAO)</t>
  </si>
  <si>
    <t>CPU18-COMPOSIÇÃO</t>
  </si>
  <si>
    <t>LIGAÇÃO PROVISÓRIA DE ÁGUA E ESGOTO PARA CONTAINER</t>
  </si>
  <si>
    <t xml:space="preserve">UN    </t>
  </si>
  <si>
    <t>CPU19-COMPOSIÇÃO</t>
  </si>
  <si>
    <t>INSTALACÕES  ELÉTRICAS PROVISÓRIAS PARA CONTAINER</t>
  </si>
  <si>
    <t>98459-SINAPI</t>
  </si>
  <si>
    <t>TAPUME COM TELHA METÁLICA. AF_05/2018</t>
  </si>
  <si>
    <t>M2</t>
  </si>
  <si>
    <t>CPU3-COMPOSIÇÃO</t>
  </si>
  <si>
    <t xml:space="preserve">PLACA DE IDENTIFICAÇÃO DE OBRA EM CHAPA DE AÇO GALVANIZADO </t>
  </si>
  <si>
    <t>CPU12-COMPOSIÇÃO</t>
  </si>
  <si>
    <t>ISOLAMENTO DE OBRA COM FITA DE SINALIZAÇÃO (ZEBRADA DE COR LARANJA E BRANCA) E CONE DE SINALIZAÇÃO A CADA 2M</t>
  </si>
  <si>
    <t>M</t>
  </si>
  <si>
    <t>CPU5-COMPOSIÇÃO</t>
  </si>
  <si>
    <t xml:space="preserve">SINALIZAÇÃO COM PLACA DE ADVERTÊNCIA DE 1,00 X 0,60 EM CAVALETES DE METALON 20X 20MM </t>
  </si>
  <si>
    <t>CPU27-COMPOSIÇÃO</t>
  </si>
  <si>
    <t>ISOLAMENTO DE OBRA COM TELA TAPUME, COR LARANJA, COM SUPORTE DO TIPO BALIZADOR CÔNICO REFLETIVO EM POLIETILENO SEMIFLEXÍVEL - H = 114 CM E BASE OCTOGONAL DE D = 40 CM A CADA 2M</t>
  </si>
  <si>
    <t>CPU6-COMPOSIÇÃO</t>
  </si>
  <si>
    <t>LOCACAO DE REDE E ELABORACAO DE NOTA DE SERVICO, INCLUSIVE LEVANTAMENTO DE COTAS DE PROJETO E DE CAMPO</t>
  </si>
  <si>
    <t>98458-SINAPI</t>
  </si>
  <si>
    <t>TAPUME COM COMPENSADO DE MADEIRA. AF_05/2018</t>
  </si>
  <si>
    <t>97637-SINAPI</t>
  </si>
  <si>
    <t>REMOÇÃO DE TAPUME/ CHAPAS METÁLICAS E DE MADEIRA, DE FORMA MANUAL, SEM REAPROVEITAMENTO. AF_12/2017</t>
  </si>
  <si>
    <t>CPU2-COMPOSIÇÃO</t>
  </si>
  <si>
    <t>CANTEIRO DE APOIO MÓVEL - (COM MESAS, BANCOS , TENDA, SINALIZAÇÃO, LAVATÓRIO E LIXEIRA DE COLETA SELETIVA)</t>
  </si>
  <si>
    <t>COT_BAQ_1-COTAÇÃO</t>
  </si>
  <si>
    <t>LOCAÇÃO DE BANHEIRO QUIMICO - CABINE EM FIBRA DE VIDRO, TETO TRANSLUCIDO BRANCO, CAPACIDADE MAXIMA OPERACIONAL 180 LITROS, PORTA PAPEL HIGIENICO, PLACA DE IDENTIFICAÇÃO E SERVIÇOS DE LIMPEZA</t>
  </si>
  <si>
    <t>MÊS</t>
  </si>
  <si>
    <t>97636-SINAPI</t>
  </si>
  <si>
    <t>DEMOLIÇÃO PARCIAL DE PAVIMENTO ASFÁLTICO, DE FORMA MECANIZADA, SEM REAPROVEITAMENTO. AF_12/2017</t>
  </si>
  <si>
    <t>100982-SINAPI</t>
  </si>
  <si>
    <t>CARGA, MANOBRA E DESCARGA DE ENTULHO EM CAMINHÃO BASCULANTE 10 M³ - CARGA COM ESCAVADEIRA HIDRÁULICA  (CAÇAMBA DE 0,80 M³ / 111 HP) E DESCARGA LIVRE (UNIDADE: M3). AF_07/2020</t>
  </si>
  <si>
    <t>M3</t>
  </si>
  <si>
    <t>95875-SINAPI</t>
  </si>
  <si>
    <t>TRANSPORTE COM CAMINHÃO BASCULANTE DE 10 M³, EM VIA URBANA PAVIMENTADA, DMT ATÉ 30 KM (UNIDADE: M3XKM). AF_07/2020</t>
  </si>
  <si>
    <t>M3XKM</t>
  </si>
  <si>
    <t>COT_BOTA_01-COTAÇÃO</t>
  </si>
  <si>
    <t>ÁREA DE DESCARTE DE MATERIAL EM BOTA FORA - (INCLUSIVE RECEBIMENTO E ESPALHAMENTO)</t>
  </si>
  <si>
    <t>96396-SINAPI</t>
  </si>
  <si>
    <t>EXECUÇÃO E COMPACTAÇÃO DE BASE E OU SUB BASE PARA PAVIMENTAÇÃO DE BRITA GRADUADA SIMPLES - EXCLUSIVE CARGA E TRANSPORTE. AF_11/2019</t>
  </si>
  <si>
    <t>100974-SINAPI</t>
  </si>
  <si>
    <t>CARGA, MANOBRA E DESCARGA DE SOLOS E MATERIAIS GRANULARES EM CAMINHÃO BASCULANTE 10 M³ - CARGA COM PÁ CARREGADEIRA (CAÇAMBA DE 1,7 A 2,8 M³ / 128 HP) E DESCARGA LIVRE (UNIDADE: M3). AF_07/2020</t>
  </si>
  <si>
    <t>102101-SINAPI</t>
  </si>
  <si>
    <t>EXECUÇÃO DE PINTURA DE LIGAÇÃO COM EMULSÃO ASFÁLTICA RR-2C, PARA O FECHAMENTO DE VALAS. AF_12/2020</t>
  </si>
  <si>
    <t>95995-SINAPI</t>
  </si>
  <si>
    <t>EXECUÇÃO DE PAVIMENTO COM APLICAÇÃO DE CONCRETO ASFÁLTICO, CAMADA DE ROLAMENTO - EXCLUSIVE CARGA E TRANSPORTE. AF_11/2019</t>
  </si>
  <si>
    <t>CPU16-COMPOSIÇÃO</t>
  </si>
  <si>
    <t>TRANSPORTE DE MATERIAL ASFALTICO, COM CAMINHÃO COM CAPACIDADE DE 20000 L EM RODOVIA PAVIMENTADA PARA DISTÂNCIAS MÉDIAS DE TRANSPORTE IGUAL OU INFERIOR A 100 KM. AF_02/2016</t>
  </si>
  <si>
    <t>TXKM</t>
  </si>
  <si>
    <t>CPU10-COMPOSIÇÃO</t>
  </si>
  <si>
    <t>DEMOLIÇÃO DE PASSEIO DE CONCRETO</t>
  </si>
  <si>
    <t>94990-SINAPI</t>
  </si>
  <si>
    <t>EXECUÇÃO DE PASSEIO (CALÇADA) OU PISO DE CONCRETO COM CONCRETO MOLDADO IN LOCO, FEITO EM OBRA, ACABAMENTO CONVENCIONAL, NÃO ARMADO. AF_07/2016</t>
  </si>
  <si>
    <t>CPU11-COMPOSIÇÃO</t>
  </si>
  <si>
    <t>REMOÇÃO E REASSENTAMENTO DE MEIO-FIO PRÉ-MOLDADO DE CONCRETO COM REAPROVEITAMENTO</t>
  </si>
  <si>
    <t>94273-SINAPI</t>
  </si>
  <si>
    <t>ASSENTAMENTO DE GUIA (MEIO-FIO) EM TRECHO RETO, CONFECCIONADA EM CONCRETO PRÉ-FABRICADO, DIMENSÕES 100X15X13X30 CM (COMPRIMENTO X BASE INFERIOR X BASE SUPERIOR X ALTURA), PARA VIAS URBANAS (USO VIÁRIO). AF_06/2016</t>
  </si>
  <si>
    <t>102276-SINAPI</t>
  </si>
  <si>
    <t>ESCAVAÇÃO MECANIZADA DE VALA COM PROF. ATÉ 1,5 M (MÉDIA MONTANTE E JUSANTE/UMA COMPOSIÇÃO POR TRECHO), ESCAVADEIRA (0,8 M3), LARG. MENOR QUE 1,5 M, EM SOLO DE 1A CATEGORIA, EM LOCAIS COM ALTO NÍVEL DE INTERFERÊNCIA. AF_02/2021</t>
  </si>
  <si>
    <t>90084-SINAPI</t>
  </si>
  <si>
    <t>ESCAVAÇÃO MECANIZADA DE VALA COM PROF. MAIOR QUE 1,5 M ATÉ 3,0 M (MÉDIA MONTANTE E JUSANTE/UMA COMPOSIÇÃO POR TRECHO), ESCAVADEIRA (0,8 M3), LARGURA ATÉ 1,5 M, EM SOLO DE 1A CATEGORIA, EM LOCAIS COM ALTO NÍVEL DE INTERFERÊNCIA. AF_02/2021</t>
  </si>
  <si>
    <t>90086-SINAPI</t>
  </si>
  <si>
    <t>ESCAVAÇÃO MECANIZADA DE VALA COM PROF. MAIOR QUE 3,0 M ATÉ 4,5 M(MÉDIA MONTANTE E JUSANTE/UMA COMPOSIÇÃO POR TRECHO), ESCAVADEIRA (0,8 M3), LARG. MENOR QUE 1,5 M, EM SOLO DE 1A CATEGORIA, EM LOCAIS COM ALTO NÍVEL DE INTERFERÊNCIA. AF_02/2021</t>
  </si>
  <si>
    <t>102277-SINAPI</t>
  </si>
  <si>
    <t>ESCAVAÇÃO MECANIZADA DE VALA COM PROF. MAIOR QUE  4,5 M ATÉ 6,0 M (MÉDIA MONTANTE E JUSANTE/UMA COMPOSIÇÃO POR TRECHO), ESCAVADEIRA (0,8 M3), LARG. MENOR QUE 1,5 M, EM SOLO DE 1A CATEGORIA, EM LOCAIS COM ALTO NÍVEL DE INTERFERÊNCIA. AF_02/2021</t>
  </si>
  <si>
    <t>102282-SINAPI</t>
  </si>
  <si>
    <t>ESCAVAÇÃO MECANIZADA DE VALA COM PROF. ATÉ 1,5 M (MÉDIA MONTANTE E JUSANTE/UMA COMPOSIÇÃO POR TRECHO), ESCAVADEIRA (0,8 M3),LARG. MENOR QUE 1,5 M, EM SOLO DE MOLE, EM LOCAIS COM ALTO NÍVEL DE INTERFERÊNCIA. AF_02/2021</t>
  </si>
  <si>
    <t>102284-SINAPI</t>
  </si>
  <si>
    <t>ESCAVAÇÃO MECANIZADA DE VALA COM PROF. MAIOR QUE 1,5 M ATÉ 3,0 M (MÉDIA MONTANTE E JUSANTE/UMA COMPOSIÇÃO POR TRECHO), ESCAVADEIRA (0,8 M3), LARGURA ATÉ 1,5 M, EM SOLO MOLE, EM LOCAIS COM ALTO NÍVEL DE INTERFERÊNCIA. AF_02/2021</t>
  </si>
  <si>
    <t>102285-SINAPI</t>
  </si>
  <si>
    <t>ESCAVAÇÃO MECANIZADA DE VALA COM PROF. MAIOR QUE 3,0 M ATÉ 4,5 M (MÉDIA MONTANTE E JUSANTE/UMA COMPOSIÇÃO POR TRECHO), ESCAVADEIRA (0,8 M3), LARG. MENOR QUE 1,5 M, EM SOLO  MOLE, EM LOCAIS COM ALTO NÍVEL DE INTERFERÊNCIA. AF_02/2021</t>
  </si>
  <si>
    <t>102286-SINAPI</t>
  </si>
  <si>
    <t>ESCAVAÇÃO MECANIZADA DE VALA COM PROF. MAIOR QUE 4,5 M ATÉ 6,0 M (MÉDIA MONTANTE E JUSANTE/UMA COMPOSIÇÃO POR TRECHO), ESCAVADEIRA (0,8 M3),LARG. MENOR QUE 1,5 M, EM SOLO DE MOLE, EM LOCAIS COM ALTO NÍVEL DE INTERFERÊNCIA. AF_02/2021</t>
  </si>
  <si>
    <t>102355-SINAPI</t>
  </si>
  <si>
    <t>DESMONTE DE MATERIAL DE 3ª CATEGORIA (BLOCOS DE ROCHAS OU MATACOS), EM VALA, COM MARTELETE PNEUMÁTICO MANUAL   EXCLUSIVE RETIRADA, CARGA E TRANSPORTE. AF_03/2021</t>
  </si>
  <si>
    <t>CPU7-COMPOSIÇÃO</t>
  </si>
  <si>
    <t>ESGOTAMENTO DE ÁGUA COM MOTO-BOMBA AUTOESCOVANTE</t>
  </si>
  <si>
    <t>H</t>
  </si>
  <si>
    <t>CPU17-COMPOSIÇÃO</t>
  </si>
  <si>
    <t>ESCORAMENTO ESPECIAL, TIPO BLINDAGEM DE VALA, COM PROFUNDIDADE DE 3,00M A 6,00M</t>
  </si>
  <si>
    <t>101584-SINAPI</t>
  </si>
  <si>
    <t>ESCORAMENTO DE VALA, TIPO CONTÍNUO, COM PROFUNDIDADE DE 1,5 M A 3,0 M, LARGURA MENOR QUE 1,5 M. AF_08/2020</t>
  </si>
  <si>
    <t>101587-SINAPI</t>
  </si>
  <si>
    <t>ESCORAMENTO DE VALA, TIPO CONTÍNUO, COM PROFUNDIDADE DE 3,0 A 4,5 M, LARGURA MAIOR OU IGUAL A 1,5 E MENOR QUE 2,5 M. AF_08/2020</t>
  </si>
  <si>
    <t>101616-SINAPI</t>
  </si>
  <si>
    <t>PREPARO DE FUNDO DE VALA COM LARGURA MENOR QUE 1,5 M (ACERTO DO SOLO NATURAL). AF_08/2020</t>
  </si>
  <si>
    <t>CPU8-COMPOSIÇÃO</t>
  </si>
  <si>
    <t>ATERRO DE VALAS E/OU CAVAS DE FUNDAÇÃO COM MATERIAL GRANULAR ADENSADO HIDRAULICAMENTE</t>
  </si>
  <si>
    <t>101622-SINAPI</t>
  </si>
  <si>
    <t>PREPARO DE FUNDO DE VALA COM LARGURA MENOR QUE 1,5 M, COM CAMADA DE AREIA, LANÇAMENTO MECANIZADO. AF_08/2020</t>
  </si>
  <si>
    <t>101623-SINAPI</t>
  </si>
  <si>
    <t>PREPARO DE FUNDO DE VALA COM LARGURA MENOR QUE 1,5 M, COM CAMADA DE BRITA, LANÇAMENTO MECANIZADO. AF_08/2020</t>
  </si>
  <si>
    <t>CPU9-COMPOSIÇÃO</t>
  </si>
  <si>
    <t>ENROCAMENTO MANUAL COM PEDRA DE MÃO E ARRUMACAO DO MATERIAL</t>
  </si>
  <si>
    <t>39849-SINAPI-I</t>
  </si>
  <si>
    <t>CONCRETO USINADO BOMBEAVEL, CLASSE DE RESISTENCIA C20, COM BRITA 0 E 1, SLUMP = 190 +/- 20 MM, INCLUI SERVICO DE BOMBEAMENTO (NBR 8953)</t>
  </si>
  <si>
    <t xml:space="preserve">M3    </t>
  </si>
  <si>
    <t>103673-SINAPI</t>
  </si>
  <si>
    <t>LANÇAMENTO COM USO DE BOMBA, ADENSAMENTO E ACABAMENTO DE CONCRETO EM ESTRUTURAS. AF_02/2022</t>
  </si>
  <si>
    <t>93365-SINAPI</t>
  </si>
  <si>
    <t>REATERRO MECANIZADO DE VALA COM ESCAVADEIRA HIDRÁULICA (CAPACIDADE DA CAÇAMBA: 0,8 M³ / POTÊNCIA: 111 HP), LARGURA ATÉ 1,5 M, PROFUNDIDADE DE 4,5 A 6,0 M, COM SOLO DE 1ª CATEGORIA EM LOCAIS COM ALTO NÍVEL DE INTERFERÊNCIA. AF_04/2016</t>
  </si>
  <si>
    <t>CPU42-COMPOSIÇÃO</t>
  </si>
  <si>
    <t>CARGA E LANÇAMENTO DE MATERIAIS ARGILOSOS PARA ATERRO, INCLUSIVE COMPACTAÇÃO MANUAL A 95% DO PN, COM PLACA VIBRATÓRIA</t>
  </si>
  <si>
    <t>CPU13-COMPOSIÇÃO</t>
  </si>
  <si>
    <t xml:space="preserve">CARGA, MANOBRA E DESCARGA DE ENTULHO EM CAMINHÃO BASCULANTE 10 M³ - CARGA COM RETROESCAVADEIRA HIDRÁULICA </t>
  </si>
  <si>
    <t>101126-SINAPI</t>
  </si>
  <si>
    <t>ESCAVAÇÃO HORIZONTAL, INCLUINDO CARGA E DESCARGA EM SOLO DE 1A CATEGORIA COM TRATOR DE ESTEIRAS (170HP/LÂMINA: 5,20M3). AF_07/2020</t>
  </si>
  <si>
    <t>41930-SINAPI-I</t>
  </si>
  <si>
    <t>TUBO COLETOR DE ESGOTO PVC, JEI, DN 200 MM (NBR 7362)</t>
  </si>
  <si>
    <t xml:space="preserve">M     </t>
  </si>
  <si>
    <t>41932-SINAPI-I</t>
  </si>
  <si>
    <t>TUBO COLETOR DE ESGOTO PVC, JEI, DN 300 MM (NBR 7362)</t>
  </si>
  <si>
    <t>41934-SINAPI-I</t>
  </si>
  <si>
    <t>TUBO COLETOR DE ESGOTO PVC, JEI, DN 400 MM (NBR 7362)</t>
  </si>
  <si>
    <t>90735-SINAPI</t>
  </si>
  <si>
    <t>ASSENTAMENTO DE TUBO DE PVC PARA REDE COLETORA DE ESGOTO DE PAREDE MACIÇA, DN 200 MM, JUNTA ELÁSTICA (NÃO INCLUI FORNECIMENTO). AF_01/2021</t>
  </si>
  <si>
    <t>90737-SINAPI</t>
  </si>
  <si>
    <t>ASSENTAMENTO DE TUBO DE PVC PARA REDE COLETORA DE ESGOTO DE PAREDE MACIÇA, DN 300 MM, JUNTA ELÁSTICA  (NÃO INCLUI FORNECIMENTO). AF_01/2021</t>
  </si>
  <si>
    <t>90739-SINAPI</t>
  </si>
  <si>
    <t>ASSENTAMENTO DE TUBO DE PVC PARA REDE COLETORA DE ESGOTO DE PAREDE MACIÇA, DN 400 MM, JUNTA ELÁSTICA (NÃO INCLUI FORNECIMENTO). AF_01/2021</t>
  </si>
  <si>
    <t>CPU4-COMPOSIÇÃO</t>
  </si>
  <si>
    <t>ASSENTAMENTO DE TUBO DE FERRO FUNDIDO PARA REDE DE ESGOTO, DN 200 MM, JUNTA ELÁSTICA, INSTALADO EM LOCAL COM NÍVEL ALTO DE INTERFERÊNCIAS (INCLUINDO CARGA, TRANSPORTE E DESCARGA)</t>
  </si>
  <si>
    <t>CPU14-COMPOSIÇÃO</t>
  </si>
  <si>
    <t>ASSENTAMENTO DE TUBO DE FERRO FUNDIDO PARA REDE DE ESGOTO, DN 300 MM, JUNTA ELÁSTICA, INSTALADO EM LOCAL COM NÍVEL ALTO DE INTERFERÊNCIAS (INCLUINDO CARGA, TRANSPORTE E DESCARGA)</t>
  </si>
  <si>
    <t>CPU14A-COMPOSIÇÃO</t>
  </si>
  <si>
    <t>ASSENTAMENTO DE TUBO DE FERRO FUNDIDO PARA REDE DE ESGOTO, DN 400 MM, JUNTA ELÁSTICA, INSTALADO EM LOCAL COM NÍVEL ALTO DE INTERFERÊNCIAS (INCLUINDO CARGA, TRANSPORTE E DESCARGA)</t>
  </si>
  <si>
    <t>CPU36-COMPOSIÇÃO</t>
  </si>
  <si>
    <t xml:space="preserve">POÇO DE VISITA CIRCULAR PARA ESGOTO, EM CONCRETO PRÉ-MOLDADO, DIÂMETRO INTERNO = 1,0 M, PROFUNDIDADE DE 3,50 A 4,00 M, INCLUINDO TAMPÃO DE FERRO FUNDIDO CLASSE D400 CARGA MAX 40T, DIÂMETRO DE 60 CM. </t>
  </si>
  <si>
    <t>CPU38-COMPOSIÇÃO</t>
  </si>
  <si>
    <t xml:space="preserve">POÇO DE VISITA CIRCULAR PARA ESGOTO, EM CONCRETO PRÉ-MOLDADO, DIÂMETRO INTERNO = 1,0 M, PROFUNDIDADE DE 4,00 A 4,50 M, INCLUINDO TAMPÃO DE FERRO FUNDIDO CLASSE D400 CARGA MAX 40T, DIÂMETRO DE 60 CM. </t>
  </si>
  <si>
    <t>CPU39A-COMPOSIÇÃO</t>
  </si>
  <si>
    <t xml:space="preserve">POÇO DE VISITA CIRCULAR PARA ESGOTO, EM CONCRETO PRÉ-MOLDADO, DIÂMETRO INTERNO = 1,0 M, PROFUNDIDADE DE 5,00 A 5,50 M, INCLUINDO TAMPÃO DE FERRO FUNDIDO CLASSE D400 CARGA MAX 40T, DIÂMETRO DE 60 CM. </t>
  </si>
  <si>
    <t>CPU39B-COMPOSIÇÃO</t>
  </si>
  <si>
    <t xml:space="preserve">POÇO DE VISITA CIRCULAR PARA ESGOTO, EM CONCRETO PRÉ-MOLDADO, DIÂMETRO INTERNO = 1,0 M, PROFUNDIDADE DE 5,50 A 6,00 M, INCLUINDO TAMPÃO DE FERRO FUNDIDO CLASSE D400 CARGA MAX 40T, DIÂMETRO DE 60 CM. </t>
  </si>
  <si>
    <t>CPU39C-COMPOSIÇÃO</t>
  </si>
  <si>
    <t xml:space="preserve">POÇO DE VISITA CIRCULAR PARA ESGOTO, EM CONCRETO PRÉ-MOLDADO, DIÂMETRO INTERNO = 1,2 M, PROFUNDIDADE DE 5,50 A 6,00 M, INCLUINDO TAMPÃO DE FERRO FUNDIDO CLASSE D400 CARGA MAX 40T, DIÂMETRO DE 60 CM. </t>
  </si>
  <si>
    <t>92915-SINAPI</t>
  </si>
  <si>
    <t>ARMAÇÃO DE ESTRUTURAS DE CONCRETO ARMADO, EXCETO VIGAS, PILARES, LAJES E FUNDAÇÕES, UTILIZANDO AÇO CA-60 DE 5,0 MM - MONTAGEM. AF_12/2015</t>
  </si>
  <si>
    <t>KG</t>
  </si>
  <si>
    <t>92916-SINAPI</t>
  </si>
  <si>
    <t>ARMAÇÃO DE ESTRUTURAS DE CONCRETO ARMADO, EXCETO VIGAS, PILARES, LAJES E FUNDAÇÕES, UTILIZANDO AÇO CA-50 DE 6,3 MM - MONTAGEM. AF_12/2015</t>
  </si>
  <si>
    <t>92917-SINAPI</t>
  </si>
  <si>
    <t>ARMAÇÃO DE ESTRUTURAS DE CONCRETO ARMADO, EXCETO VIGAS, PILARES, LAJES E FUNDAÇÕES, UTILIZANDO AÇO CA-50 DE 8,0 MM - MONTAGEM. AF_12/2015</t>
  </si>
  <si>
    <t>92921-SINAPI</t>
  </si>
  <si>
    <t>ARMAÇÃO DE ESTRUTURAS DE CONCRETO ARMADO, EXCETO VIGAS, PILARES, LAJES E FUNDAÇÕES, UTILIZANDO AÇO CA-50 DE 12,5 MM - MONTAGEM. AF_12/2015</t>
  </si>
  <si>
    <t>92415-SINAPI</t>
  </si>
  <si>
    <t>MONTAGEM E DESMONTAGEM DE FÔRMA DE PILARES RETANGULARES E ESTRUTURAS SIMILARES, PÉ-DIREITO SIMPLES, EM CHAPA DE MADEIRA COMPENSADA RESINADA, 2 UTILIZAÇÕES. AF_09/2020</t>
  </si>
  <si>
    <t>1525-SINAPI-I</t>
  </si>
  <si>
    <t>CONCRETO USINADO BOMBEAVEL, CLASSE DE RESISTENCIA C30, COM BRITA 0 E 1, SLUMP = 100 +/- 20 MM, INCLUI SERVICO DE BOMBEAMENTO (NBR 8953)</t>
  </si>
  <si>
    <t>96616-SINAPI</t>
  </si>
  <si>
    <t>LASTRO DE CONCRETO MAGRO, APLICADO EM BLOCOS DE COROAMENTO OU SAPATAS. AF_08/2017</t>
  </si>
  <si>
    <t>CPU33-COMPOSIÇÃO</t>
  </si>
  <si>
    <t>MONTAGEM E DESMONTAGEM DE ANDAIME TUBULAR DO TIPO TORRE COM LARGURA DE 1 ATÉ 1,50 E ALTURA DE 1,00M, (INCLUSO ANDAIME COM SAPATAS FIXAS OU RODIZIOS)</t>
  </si>
  <si>
    <t>CPU31-COMPOSIÇÃO</t>
  </si>
  <si>
    <t xml:space="preserve">FORNECIMENTO E INSTALAÇÃO DE BANDEJA EM AÇO INOX CONFORME PROJETO INT-706 REV.0  </t>
  </si>
  <si>
    <t xml:space="preserve">M2    </t>
  </si>
  <si>
    <t>COT_PV_01-COTAÇÃO</t>
  </si>
  <si>
    <t xml:space="preserve">FORNECIMENTO E INSTALAÇÃO DE CLARABOIA EM POLICARBONATO S/ VENTILAÇÃO TP-00 COM GRADE DE PROTEÇÃO CONFORME PROJETO INT-706 REV.0  </t>
  </si>
  <si>
    <t xml:space="preserve">UN </t>
  </si>
  <si>
    <t>CPU44-COMPOSIÇÃO</t>
  </si>
  <si>
    <t xml:space="preserve">FORNECIMENTO E INSTALAÇÃO DE GRADE TIPO COGUMELO (160X170) INCLUINDO CANTONEIRAS E ACESSORIOS CONFORME PROJETO INT-706 REV.0  </t>
  </si>
  <si>
    <t>CPU45-COMPOSIÇÃO</t>
  </si>
  <si>
    <t>REVESTIMENTO COM AZULEJOS BRANCOS 15X15CM</t>
  </si>
  <si>
    <t>CPU28-COMPOSIÇÃO</t>
  </si>
  <si>
    <t xml:space="preserve">FORNECIMENTO E INSTALAÇÃO DE ESCADA METALICA TIPO MARINHEIRO EM ALUMINIO H:589CM COM GAIOLA DE PROTEÇÃO CONFORME PROJETO INT-707 REV.0  </t>
  </si>
  <si>
    <t>CPU43-COMPOSIÇÃO</t>
  </si>
  <si>
    <t>FORNECIMENTO E INSTALAÇÃO DE GRADE MANUAL GROSSA CONFORME PROJETO INT-706 REV.0</t>
  </si>
  <si>
    <t>CPU30-COMPOSIÇÃO</t>
  </si>
  <si>
    <t>FORN. E ASSENT. DE TAMPÃO EM FERRO FUNDIDO CLASSE D400 CARGA MAX DE 40T PARA ESGOTO DN 600MM</t>
  </si>
  <si>
    <t>CPU29-COMPOSIÇÃO</t>
  </si>
  <si>
    <t>FORNECIMENTO E INSTALAÇÃO DE GUINCHO DE ALAVANCA MANUAL, CAPACIDADE DE 1,6 T, COM 20 M DE CABO DE AÇO</t>
  </si>
  <si>
    <t>UND</t>
  </si>
  <si>
    <t>CPU21-COMPOSIÇÃO</t>
  </si>
  <si>
    <t>LIMPEZA MANUAL DE RUA INCLUSIVE VARRIÇÃO</t>
  </si>
  <si>
    <t>CPU22-COMPOSIÇÃO</t>
  </si>
  <si>
    <t>LAVAGEM DE RUA COM JATO DE ÁGUA EM CAMINHÃO PIPA</t>
  </si>
  <si>
    <t>CPU23-COMPOSIÇÃO</t>
  </si>
  <si>
    <t>PASSARELA, EM MADEIRA, PARA COBERTA DE VALAS PARA PASSAGEM DE PEDESTRES.</t>
  </si>
  <si>
    <t>CPU24-COMPOSIÇÃO</t>
  </si>
  <si>
    <t>PASSADIÇO EM CHAPA DE ACO CARBONO 3/8 (COLOCÃO/ USO/ REMOÇÃO) P/ PASSAGEM DE VEICULO SOBRE VALA MEDIDA POR AREA CHAPA EM CADA APLICACAO</t>
  </si>
  <si>
    <t>CPU25-COMPOSIÇÃO</t>
  </si>
  <si>
    <t>CADASTRO DE REDE COLETORA DE ESGOTOS</t>
  </si>
  <si>
    <t>KM</t>
  </si>
  <si>
    <t>CPU46-COMPOSIÇÃO</t>
  </si>
  <si>
    <t>EXECUÇÃO DE ENSECADEIRAS COM RIP-RAP DE SOLO COM AREIA GROSSA (INCLUSIVE TRANSPORTE HORIZONTAL MANUAL ATÉ 100M E REMOÇÃO DO MATERIAL APÓS CONCLUSÃO DOS SERVIÇOS)</t>
  </si>
  <si>
    <t>93358-SINAPI</t>
  </si>
  <si>
    <t>ESCAVAÇÃO MANUAL DE VALA COM PROFUNDIDADE MENOR OU IGUAL A 1,30 M. AF_02/2021</t>
  </si>
  <si>
    <t>101572-SINAPI</t>
  </si>
  <si>
    <t>ESCORAMENTO DE VALA, TIPO PONTALETEAMENTO, COM PROFUNDIDADE DE 1,5 A 3,0 M, LARGURA MENOR QUE 1,5 M. AF_08/2020</t>
  </si>
  <si>
    <t>93377-SINAPI</t>
  </si>
  <si>
    <t>REATERRO MECANIZADO DE VALA COM RETROESCAVADEIRA (CAPACIDADE DA CAÇAMBA DA RETRO: 0,26 M³ / POTÊNCIA: 88 HP), LARGURA DE 0,8 A 1,5 M, PROFUNDIDADE DE 1,5 A 3,0 M, COM SOLO (SEM SUBSTITUIÇÃO) DE 1ª CATEGORIA EM LOCAIS COM ALTO NÍVEL DE INTERFERÊNCIA. AF_04/2016</t>
  </si>
  <si>
    <t>COT_FoFo_01-COTAÇÃO</t>
  </si>
  <si>
    <t xml:space="preserve">FORNECIMENTO DE C11JGS D:900MM  </t>
  </si>
  <si>
    <t>COT_FoFo_02-COTAÇÃO</t>
  </si>
  <si>
    <t xml:space="preserve">FORNECIMENTO DE C22JGS D:700MM  </t>
  </si>
  <si>
    <t>COT_FoFo_03-COTAÇÃO</t>
  </si>
  <si>
    <t xml:space="preserve">FORNECIMENTO DE TJGSF10 D:700X700MM  </t>
  </si>
  <si>
    <t>COT_FoFo_04-COTAÇÃO</t>
  </si>
  <si>
    <t xml:space="preserve">FORNECIMENTO DE TJGSF10 D:900X900MM  </t>
  </si>
  <si>
    <t>COT_FoFo_05-COTAÇÃO</t>
  </si>
  <si>
    <t xml:space="preserve">FORNECIMENTO DE RJGS D:900X700MM  </t>
  </si>
  <si>
    <t>COT_FoFo_06-COTAÇÃO</t>
  </si>
  <si>
    <t xml:space="preserve">FORNECIMENTO DE TOCO PONTA/PONTA L:0,60M D:900MM  </t>
  </si>
  <si>
    <t>COT_FoFo_07-COTAÇÃO</t>
  </si>
  <si>
    <t xml:space="preserve">FORNECIMENTO DE TFL10 L:1,64M D:900MM  </t>
  </si>
  <si>
    <t>COT_FoFo_08-COTAÇÃO</t>
  </si>
  <si>
    <t xml:space="preserve">FORNECIMENTO DE FC10 D:700MM  </t>
  </si>
  <si>
    <t>COT_FoFo_09-COTAÇÃO</t>
  </si>
  <si>
    <t xml:space="preserve">FORNECIMENTO DE FC10 D:900MM  </t>
  </si>
  <si>
    <t>COT_FoFo_10-COTAÇÃO</t>
  </si>
  <si>
    <t xml:space="preserve">FORNECIMENTO DE TFF10 D:900X400MM  </t>
  </si>
  <si>
    <t>COT_FoFo_11-COTAÇÃO</t>
  </si>
  <si>
    <t xml:space="preserve">FORNECIMENTO DE RFF10 D:400X300MM  </t>
  </si>
  <si>
    <t>COT_FoFo_12-COTAÇÃO</t>
  </si>
  <si>
    <t xml:space="preserve">FORNECIMENTO DE FC10 D:300MM </t>
  </si>
  <si>
    <t>COT_FoFo_13-COTAÇÃO</t>
  </si>
  <si>
    <t xml:space="preserve">FORNECIMENTO DE ABF10 D:700MM  </t>
  </si>
  <si>
    <t>COT_FoFo_14-COTAÇÃO</t>
  </si>
  <si>
    <t xml:space="preserve">FORNECIMENTO DE ABF10 D:900MM  </t>
  </si>
  <si>
    <t>COT_FoFo_15-COTAÇÃO</t>
  </si>
  <si>
    <t xml:space="preserve">FORNECIMENTO DE ABF10 D:400MM  </t>
  </si>
  <si>
    <t>COT_FoFo_16-COTAÇÃO</t>
  </si>
  <si>
    <t xml:space="preserve">FORNECIMENTO DE ABF10 D:300MM  </t>
  </si>
  <si>
    <t>COT_FoFo_17-COTAÇÃO</t>
  </si>
  <si>
    <t>FORNECIMENTO DE PPF10 L:100MM D:20</t>
  </si>
  <si>
    <t>COT_FoFo_18-COTAÇÃO</t>
  </si>
  <si>
    <t xml:space="preserve">FORNECIMENTO DE PPF10 L:140MM D:30  </t>
  </si>
  <si>
    <t>COT_FoFo_19-COTAÇÃO</t>
  </si>
  <si>
    <t xml:space="preserve">FORNECIMENTO DE PPF10 L:110MM D:24  </t>
  </si>
  <si>
    <t>COT_FoFo_20-COTAÇÃO</t>
  </si>
  <si>
    <t xml:space="preserve">FORNECIMENTO DE PPF10 L:130MM D:27 </t>
  </si>
  <si>
    <t>CPU35-COMPOSIÇÃO</t>
  </si>
  <si>
    <t>MONTAGEM DE TUBO DE FERRO FUNDIDO PARA REDE DE ESGOTO, DN 700 MM, JUNTA ELÁSTICA, INSTALADO SOB A PONTE DA RIO BRANCO (INCLUINDO CARGA, TRANSPORTE E DESCARGA)</t>
  </si>
  <si>
    <t>CPU37-COMPOSIÇÃO</t>
  </si>
  <si>
    <t>ASSENTAMENTO DE PECAS, CONEXOES, APARELHOS E ACESSORIOS DE FERRO FUNDIDO DUCTIL, JUNTA ELASTICA, MECANICA OU FLANGEADA, COM DIAMETROS DE 700 A 1200 MM</t>
  </si>
  <si>
    <t>7773-SINAPI-I</t>
  </si>
  <si>
    <t>TUBO DE CONCRETO ARMADO PARA ESGOTO SANITARIO, CLASSE EA-2, COM ENCAIXE PONTA E BOLSA, COM JUNTA ELASTICA, DIAMETRO NOMINAL DE 800 MM</t>
  </si>
  <si>
    <t>92860-SINAPI</t>
  </si>
  <si>
    <t>ASSENTAMENTO DE TUBO DE CONCRETO PARA REDES COLETORAS DE ESGOTO SANITÁRIO, DIÂMETRO DE 800 MM, JUNTA ELÁSTICA, INSTALADO EM LOCAL COM ALTO NÍVEL DE INTERFERÊNCIAS (NÃO INCLUI FORNECIMENTO). AF_12/2015</t>
  </si>
  <si>
    <t>CPU39F-COMPOSIÇÃO</t>
  </si>
  <si>
    <t xml:space="preserve">POÇO DE VISITA RETANGULAR PARA REDE DE ESGOTO DN 700MM, EM ALVENARIA COM BLOCOS DE CONCRETO, DIMENSÕES INTERNAS= 1,20 X 1,80M, PROFUNDIDADE DE 4,00A 4,50 M, INCLUINDO TAMPÃO DE FERRO FUNDIDO CLASSE D400 CARGA MAX 40T, DIÂMETRO DE 60 CM. </t>
  </si>
  <si>
    <t>92919-SINAPI</t>
  </si>
  <si>
    <t>ARMAÇÃO DE ESTRUTURAS DE CONCRETO ARMADO, EXCETO VIGAS, PILARES, LAJES E FUNDAÇÕES, UTILIZANDO AÇO CA-50 DE 10,0 MM - MONTAGEM. AF_12/2015</t>
  </si>
  <si>
    <t>92755-SINAPI</t>
  </si>
  <si>
    <t>PROTEÇÃO SUPERFICIAL DE CANAL EM GABIÃO TIPO COLCHÃO, ALTURA DE 17 CENTÍMETROS, ENCHIMENTO COM PEDRA DE MÃO TIPO RACHÃO - FORNECIMENTO E EXECUÇÃO. AF_12/2015</t>
  </si>
  <si>
    <t>CPU26-COMPOSIÇÃO</t>
  </si>
  <si>
    <t>FORNECIMENTO E COLOCAÇÃO DE GABIÃO TIPO CAIXA, H = 0,50 M, DE MALHA 8 X 10CM, GALVANIZADO, DE FIO Ø = 2,7MM, INCLUSIVE TRANSPORTE MANUAL DE MATERIAIS EM CARRINHO DE MÃO</t>
  </si>
  <si>
    <t>97086-SINAPI</t>
  </si>
  <si>
    <t>FABRICAÇÃO, MONTAGEM E DESMONTAGEM DE FORMA PARA RADIER, PISO DE CONCRETO OU LAJE SOBRE SOLO, EM MADEIRA SERRADA, 4 UTILIZAÇÕES. AF_09/2021</t>
  </si>
  <si>
    <t>CPU40-COMPOSIÇÃO</t>
  </si>
  <si>
    <t>MOBILIZAÇÃO DE EQUIPE E EQUIPAMENTOS PARA OPERAÇÃO DO SISTEMA DE REBAIXAMENTO DO LENÇOL FREÁTICO COM PONTEIRAS FILTRANTES</t>
  </si>
  <si>
    <t>CPU41-COMPOSIÇÃO</t>
  </si>
  <si>
    <t>OPERAÇÃO DO SISTEMA SISTEMA DE REBAIXAMENTO DO LENÇOL FREÁTICO POR CONJUNTO DE PONTEIRAS FILTRANTES COM ATÉ 6,00M DE PROFUNDIDADE</t>
  </si>
  <si>
    <t>93366-SINAPI</t>
  </si>
  <si>
    <t>REATERRO MECANIZADO DE VALA COM ESCAVADEIRA HIDRÁULICA (CAPACIDADE DA CAÇAMBA: 0,8 M³ / POTÊNCIA: 111 HP), LARGURA DE 1,5 A 2,5 M, PROFUNDIDADE DE 4,5 A 6,0 M, COM SOLO DE 1ª CATEGORIA EM LOCAIS COM ALTO NÍVEL DE INTERFERÊNCIA. AF_04/2016</t>
  </si>
  <si>
    <t>CPU4A-COMPOSIÇÃO</t>
  </si>
  <si>
    <t>ASSENTAMENTO DE TUBO DE FERRO FUNDIDO PARA REDE DE ESGOTO, DN 500 MM, JUNTA ELÁSTICA, INSTALADO EM LOCAL COM NÍVEL ALTO DE INTERFERÊNCIAS (INCLUINDO CARGA, TRANSPORTE E DESCARGA)</t>
  </si>
  <si>
    <t>7741-SINAPI-I</t>
  </si>
  <si>
    <t>TUBO DE CONCRETO ARMADO PARA ESGOTO SANITARIO, CLASSE EA-2, COM ENCAIXE PONTA E BOLSA, COM JUNTA ELASTICA, DIAMETRO NOMINAL DE 500 MM</t>
  </si>
  <si>
    <t>7774-SINAPI-I</t>
  </si>
  <si>
    <t>TUBO DE CONCRETO ARMADO PARA ESGOTO SANITARIO, CLASSE EA-2, COM ENCAIXE PONTA E BOLSA, COM JUNTA ELASTICA, DIAMETRO NOMINAL DE 600 MM</t>
  </si>
  <si>
    <t>92854-SINAPI</t>
  </si>
  <si>
    <t>ASSENTAMENTO DE TUBO DE CONCRETO PARA REDES COLETORAS DE ESGOTO SANITÁRIO, DIÂMETRO DE 500 MM, JUNTA ELÁSTICA, INSTALADO EM LOCAL COM ALTO NÍVEL DE INTERFERÊNCIAS (NÃO INCLUI FORNECIMENTO). AF_12/2015</t>
  </si>
  <si>
    <t>92856-SINAPI</t>
  </si>
  <si>
    <t>ASSENTAMENTO DE TUBO DE CONCRETO PARA REDES COLETORAS DE ESGOTO SANITÁRIO, DIÂMETRO DE 600 MM, JUNTA ELÁSTICA, INSTALADO EM LOCAL COM ALTO NÍVEL DE INTERFERÊNCIAS (NÃO INCLUI FORNECIMENTO). AF_12/2015</t>
  </si>
  <si>
    <t>CPU32-COMPOSIÇÃO</t>
  </si>
  <si>
    <t>POÇO DE VISITA CIRCULAR PARA ESGOTO, EM CONCRETO PRÉ-MOLDADO, DIÂMETRO INTERNO = 1,0 M, PROFUNDIDADE DE 2,50 A 3,00 M, INCLUINDO TAMPÃO DE FERRO FUNDIDO CLASSE D400 CARGA MAX 40T, DIÂMETRO DE 60 CM.</t>
  </si>
  <si>
    <t>CPU34-COMPOSIÇÃO</t>
  </si>
  <si>
    <t xml:space="preserve">POÇO DE VISITA CIRCULAR PARA ESGOTO, EM CONCRETO PRÉ-MOLDADO, DIÂMETRO INTERNO = 1,0 M, PROFUNDIDADE DE 3,00 A 3,50 M, INCLUINDO TAMPÃO DE FERRO FUNDIDO CLASSE D400 CARGA MAX 40T, DIÂMETRO DE 60 CM. </t>
  </si>
  <si>
    <t>CPU39-COMPOSIÇÃO</t>
  </si>
  <si>
    <t xml:space="preserve">POÇO DE VISITA CIRCULAR PARA ESGOTO, EM CONCRETO PRÉ-MOLDADO, DIÂMETRO INTERNO = 1,2 M, PROFUNDIDADE DE 4,50 A 5,00 M, INCLUINDO TAMPÃO DE FERRO FUNDIDO CLASSE D400 CARGA MAX 40T, DIÂMETRO DE 60 CM. </t>
  </si>
  <si>
    <t>CPU39D-COMPOSIÇÃO</t>
  </si>
  <si>
    <t xml:space="preserve">POÇO DE VISITA CIRCULAR PARA ESGOTO, EM CONCRETO PRÉ-MOLDADO, DIÂMETRO INTERNO = 1,2 M, PROFUNDIDADE DE 6,00 A 6,50 M, INCLUINDO TAMPÃO DE FERRO FUNDIDO CLASSE D400 CARGA MAX 40T, DIÂMETRO DE 60 CM. </t>
  </si>
  <si>
    <t>CPU39E-COMPOSIÇÃO</t>
  </si>
  <si>
    <t xml:space="preserve">POÇO DE VISITA CIRCULAR PARA ESGOTO, EM CONCRETO PRÉ-MOLDADO, DIÂMETRO INTERNO = 1,2 M, PROFUNDIDADE DE 6,50 A 7,00 M, INCLUINDO TAMPÃO DE FERRO FUNDIDO CLASSE D400 CARGA MAX 40T, DIÂMETRO DE 60 CM. </t>
  </si>
</sst>
</file>

<file path=xl/styles.xml><?xml version="1.0" encoding="utf-8"?>
<styleSheet xmlns="http://schemas.openxmlformats.org/spreadsheetml/2006/main">
  <numFmts count="5">
    <numFmt numFmtId="164" formatCode="_-&quot;R$&quot;\ * #,##0.00_-;\-&quot;R$&quot;\ * #,##0.00_-;_-&quot;R$&quot;\ * &quot;-&quot;??_-;_-@_-"/>
    <numFmt numFmtId="165" formatCode="[$-416]mmmm\-yy;@"/>
    <numFmt numFmtId="166" formatCode="_(* #,##0.00_);_(* \(#,##0.00\);_(* &quot;-&quot;??_);_(@_)"/>
    <numFmt numFmtId="167" formatCode="_(* #,##0.0000_);_(* \(#,##0.0000\);_(* &quot;-&quot;??_);_(@_)"/>
    <numFmt numFmtId="168" formatCode="_-&quot;R$&quot;\ * #,##0.00000_-;\-&quot;R$&quot;\ * #,##0.00000_-;_-&quot;R$&quot;\ * &quot;-&quot;??_-;_-@_-"/>
  </numFmts>
  <fonts count="37">
    <font>
      <sz val="10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Arial"/>
      <family val="2"/>
    </font>
    <font>
      <b/>
      <sz val="10"/>
      <name val="Calibri"/>
      <family val="2"/>
      <scheme val="minor"/>
    </font>
    <font>
      <u/>
      <sz val="10"/>
      <name val="Calibri"/>
      <family val="2"/>
      <scheme val="minor"/>
    </font>
    <font>
      <sz val="14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Arial"/>
      <family val="2"/>
    </font>
    <font>
      <b/>
      <sz val="10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Book Antiqua"/>
      <family val="1"/>
    </font>
    <font>
      <sz val="12"/>
      <name val="Book Antiqua"/>
      <family val="1"/>
    </font>
    <font>
      <sz val="8"/>
      <name val="Book Antiqua"/>
      <family val="1"/>
    </font>
    <font>
      <b/>
      <sz val="24"/>
      <name val="Book Antiqua"/>
      <family val="1"/>
    </font>
    <font>
      <b/>
      <sz val="10"/>
      <color theme="1"/>
      <name val="Book Antiqua"/>
      <family val="1"/>
    </font>
    <font>
      <b/>
      <sz val="8"/>
      <color theme="1"/>
      <name val="Book Antiqua"/>
      <family val="1"/>
    </font>
    <font>
      <b/>
      <sz val="9"/>
      <color theme="1"/>
      <name val="Book Antiqua"/>
      <family val="1"/>
    </font>
    <font>
      <b/>
      <sz val="11"/>
      <name val="Book Antiqua"/>
      <family val="1"/>
    </font>
    <font>
      <sz val="8"/>
      <color theme="1"/>
      <name val="Book Antiqua"/>
      <family val="1"/>
    </font>
    <font>
      <sz val="9"/>
      <color theme="1"/>
      <name val="Calibri"/>
      <family val="2"/>
      <scheme val="minor"/>
    </font>
    <font>
      <sz val="14"/>
      <color theme="1"/>
      <name val="Book Antiqua"/>
      <family val="1"/>
    </font>
    <font>
      <sz val="11"/>
      <color theme="1"/>
      <name val="Book Antiqua"/>
      <family val="1"/>
    </font>
    <font>
      <b/>
      <sz val="8"/>
      <name val="Book Antiqua"/>
      <family val="1"/>
    </font>
    <font>
      <sz val="11"/>
      <name val="Book Antiqua"/>
      <family val="1"/>
    </font>
    <font>
      <b/>
      <sz val="11"/>
      <color theme="1"/>
      <name val="Book Antiqua"/>
      <family val="1"/>
    </font>
    <font>
      <sz val="10"/>
      <name val="Book Antiqua"/>
      <family val="1"/>
    </font>
    <font>
      <sz val="12"/>
      <color theme="1"/>
      <name val="Book Antiqua"/>
      <family val="1"/>
    </font>
    <font>
      <b/>
      <sz val="14"/>
      <color theme="1"/>
      <name val="Book Antiqua"/>
      <family val="1"/>
    </font>
    <font>
      <b/>
      <sz val="12"/>
      <name val="Book Antiqua"/>
      <family val="1"/>
    </font>
    <font>
      <b/>
      <sz val="11"/>
      <color theme="0"/>
      <name val="Book Antiqua"/>
      <family val="1"/>
    </font>
    <font>
      <sz val="11"/>
      <color rgb="FF000000"/>
      <name val="Book Antiqua"/>
      <family val="1"/>
    </font>
    <font>
      <b/>
      <sz val="8"/>
      <color rgb="FFFF0000"/>
      <name val="Book Antiqua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</cellStyleXfs>
  <cellXfs count="281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 wrapText="1"/>
    </xf>
    <xf numFmtId="165" fontId="7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164" fontId="9" fillId="3" borderId="12" xfId="2" applyFont="1" applyFill="1" applyBorder="1" applyAlignment="1">
      <alignment vertical="center"/>
    </xf>
    <xf numFmtId="10" fontId="9" fillId="3" borderId="13" xfId="3" applyNumberFormat="1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164" fontId="6" fillId="4" borderId="12" xfId="2" applyFont="1" applyFill="1" applyBorder="1" applyAlignment="1">
      <alignment vertical="center"/>
    </xf>
    <xf numFmtId="10" fontId="6" fillId="4" borderId="13" xfId="3" applyNumberFormat="1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4" fontId="2" fillId="0" borderId="12" xfId="2" applyFont="1" applyFill="1" applyBorder="1" applyAlignment="1">
      <alignment vertical="center"/>
    </xf>
    <xf numFmtId="10" fontId="2" fillId="0" borderId="13" xfId="3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0" fillId="2" borderId="16" xfId="0" applyNumberFormat="1" applyFont="1" applyFill="1" applyBorder="1" applyAlignment="1">
      <alignment horizontal="left" vertical="center"/>
    </xf>
    <xf numFmtId="10" fontId="10" fillId="2" borderId="17" xfId="3" applyNumberFormat="1" applyFont="1" applyFill="1" applyBorder="1" applyAlignment="1">
      <alignment horizontal="center" vertical="center"/>
    </xf>
    <xf numFmtId="164" fontId="11" fillId="0" borderId="0" xfId="2" applyFont="1"/>
    <xf numFmtId="164" fontId="0" fillId="0" borderId="0" xfId="0" applyNumberFormat="1"/>
    <xf numFmtId="0" fontId="9" fillId="3" borderId="4" xfId="0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/>
    </xf>
    <xf numFmtId="164" fontId="2" fillId="0" borderId="0" xfId="2" applyFont="1" applyAlignment="1">
      <alignment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vertical="center"/>
    </xf>
    <xf numFmtId="164" fontId="2" fillId="0" borderId="19" xfId="0" applyNumberFormat="1" applyFont="1" applyBorder="1" applyAlignment="1">
      <alignment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vertical="center"/>
    </xf>
    <xf numFmtId="164" fontId="2" fillId="0" borderId="23" xfId="0" applyNumberFormat="1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164" fontId="2" fillId="0" borderId="12" xfId="0" applyNumberFormat="1" applyFont="1" applyBorder="1" applyAlignment="1">
      <alignment vertical="center"/>
    </xf>
    <xf numFmtId="10" fontId="2" fillId="0" borderId="12" xfId="3" applyNumberFormat="1" applyFont="1" applyBorder="1" applyAlignment="1">
      <alignment vertical="center"/>
    </xf>
    <xf numFmtId="164" fontId="2" fillId="0" borderId="10" xfId="0" applyNumberFormat="1" applyFont="1" applyBorder="1" applyAlignment="1">
      <alignment vertical="center"/>
    </xf>
    <xf numFmtId="164" fontId="2" fillId="0" borderId="13" xfId="0" applyNumberFormat="1" applyFont="1" applyBorder="1" applyAlignment="1">
      <alignment vertical="center"/>
    </xf>
    <xf numFmtId="164" fontId="10" fillId="2" borderId="12" xfId="0" applyNumberFormat="1" applyFont="1" applyFill="1" applyBorder="1" applyAlignment="1">
      <alignment horizontal="center" vertical="center"/>
    </xf>
    <xf numFmtId="10" fontId="10" fillId="2" borderId="12" xfId="0" applyNumberFormat="1" applyFont="1" applyFill="1" applyBorder="1" applyAlignment="1">
      <alignment vertical="center"/>
    </xf>
    <xf numFmtId="164" fontId="10" fillId="2" borderId="12" xfId="0" applyNumberFormat="1" applyFont="1" applyFill="1" applyBorder="1" applyAlignment="1">
      <alignment vertical="center"/>
    </xf>
    <xf numFmtId="164" fontId="10" fillId="2" borderId="10" xfId="0" applyNumberFormat="1" applyFont="1" applyFill="1" applyBorder="1" applyAlignment="1">
      <alignment vertical="center"/>
    </xf>
    <xf numFmtId="164" fontId="10" fillId="2" borderId="13" xfId="0" applyNumberFormat="1" applyFont="1" applyFill="1" applyBorder="1" applyAlignment="1">
      <alignment vertical="center"/>
    </xf>
    <xf numFmtId="0" fontId="13" fillId="0" borderId="28" xfId="0" applyFont="1" applyBorder="1" applyAlignment="1">
      <alignment horizontal="center" vertical="center" wrapText="1"/>
    </xf>
    <xf numFmtId="0" fontId="1" fillId="0" borderId="0" xfId="0" applyFont="1"/>
    <xf numFmtId="0" fontId="13" fillId="0" borderId="33" xfId="0" applyFont="1" applyBorder="1" applyAlignment="1">
      <alignment horizontal="center" vertical="center" wrapText="1"/>
    </xf>
    <xf numFmtId="164" fontId="2" fillId="0" borderId="0" xfId="2" applyFont="1"/>
    <xf numFmtId="164" fontId="2" fillId="0" borderId="0" xfId="0" applyNumberFormat="1" applyFont="1"/>
    <xf numFmtId="0" fontId="14" fillId="0" borderId="0" xfId="0" applyFont="1"/>
    <xf numFmtId="0" fontId="16" fillId="0" borderId="0" xfId="0" applyFont="1"/>
    <xf numFmtId="0" fontId="17" fillId="0" borderId="0" xfId="0" applyFont="1"/>
    <xf numFmtId="0" fontId="17" fillId="0" borderId="0" xfId="0" applyFont="1" applyAlignment="1">
      <alignment horizontal="center"/>
    </xf>
    <xf numFmtId="0" fontId="19" fillId="0" borderId="0" xfId="4" applyFont="1" applyAlignment="1">
      <alignment horizontal="center" vertical="center" wrapText="1"/>
    </xf>
    <xf numFmtId="9" fontId="21" fillId="0" borderId="0" xfId="3" applyFont="1" applyFill="1" applyBorder="1" applyAlignment="1" applyProtection="1">
      <alignment horizontal="center" vertical="center" wrapText="1"/>
      <protection locked="0"/>
    </xf>
    <xf numFmtId="166" fontId="23" fillId="0" borderId="0" xfId="1" applyFont="1" applyFill="1"/>
    <xf numFmtId="166" fontId="20" fillId="0" borderId="0" xfId="1" applyFont="1" applyFill="1"/>
    <xf numFmtId="0" fontId="24" fillId="0" borderId="0" xfId="0" applyFont="1" applyAlignment="1">
      <alignment horizontal="left" vertical="center"/>
    </xf>
    <xf numFmtId="0" fontId="26" fillId="0" borderId="0" xfId="0" applyFont="1" applyAlignment="1">
      <alignment horizontal="center" vertical="center"/>
    </xf>
    <xf numFmtId="0" fontId="27" fillId="2" borderId="12" xfId="0" applyFont="1" applyFill="1" applyBorder="1" applyAlignment="1">
      <alignment horizontal="left" vertical="center"/>
    </xf>
    <xf numFmtId="0" fontId="27" fillId="2" borderId="12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22" fillId="5" borderId="26" xfId="0" applyFont="1" applyFill="1" applyBorder="1" applyAlignment="1">
      <alignment vertical="center" wrapText="1"/>
    </xf>
    <xf numFmtId="0" fontId="28" fillId="5" borderId="0" xfId="0" applyFont="1" applyFill="1" applyAlignment="1">
      <alignment vertical="center"/>
    </xf>
    <xf numFmtId="0" fontId="22" fillId="5" borderId="27" xfId="0" applyFont="1" applyFill="1" applyBorder="1" applyAlignment="1" applyProtection="1">
      <alignment vertical="center"/>
      <protection locked="0"/>
    </xf>
    <xf numFmtId="0" fontId="22" fillId="5" borderId="0" xfId="0" applyFont="1" applyFill="1" applyAlignment="1">
      <alignment vertical="center"/>
    </xf>
    <xf numFmtId="0" fontId="22" fillId="5" borderId="0" xfId="0" applyFont="1" applyFill="1" applyAlignment="1" applyProtection="1">
      <alignment vertical="center"/>
      <protection locked="0"/>
    </xf>
    <xf numFmtId="4" fontId="22" fillId="5" borderId="28" xfId="0" applyNumberFormat="1" applyFont="1" applyFill="1" applyBorder="1" applyAlignment="1">
      <alignment horizontal="center" vertical="center"/>
    </xf>
    <xf numFmtId="0" fontId="28" fillId="5" borderId="27" xfId="0" applyFont="1" applyFill="1" applyBorder="1" applyAlignment="1">
      <alignment horizontal="center" vertical="center"/>
    </xf>
    <xf numFmtId="0" fontId="29" fillId="5" borderId="28" xfId="0" applyFont="1" applyFill="1" applyBorder="1" applyAlignment="1">
      <alignment vertical="center" wrapText="1"/>
    </xf>
    <xf numFmtId="0" fontId="29" fillId="5" borderId="45" xfId="0" applyFont="1" applyFill="1" applyBorder="1" applyAlignment="1">
      <alignment vertical="center" wrapText="1"/>
    </xf>
    <xf numFmtId="164" fontId="30" fillId="0" borderId="38" xfId="2" applyFont="1" applyBorder="1" applyAlignment="1">
      <alignment vertical="center"/>
    </xf>
    <xf numFmtId="164" fontId="30" fillId="0" borderId="12" xfId="2" applyFont="1" applyBorder="1" applyAlignment="1">
      <alignment vertical="center"/>
    </xf>
    <xf numFmtId="164" fontId="30" fillId="0" borderId="0" xfId="2" applyFont="1" applyFill="1" applyBorder="1" applyAlignment="1">
      <alignment vertical="center"/>
    </xf>
    <xf numFmtId="0" fontId="17" fillId="0" borderId="12" xfId="0" applyFont="1" applyBorder="1" applyAlignment="1">
      <alignment vertical="center"/>
    </xf>
    <xf numFmtId="10" fontId="17" fillId="0" borderId="12" xfId="0" applyNumberFormat="1" applyFont="1" applyBorder="1" applyAlignment="1">
      <alignment horizontal="center" vertical="center"/>
    </xf>
    <xf numFmtId="166" fontId="23" fillId="0" borderId="0" xfId="1" applyFont="1" applyFill="1" applyAlignment="1">
      <alignment vertical="center"/>
    </xf>
    <xf numFmtId="166" fontId="20" fillId="0" borderId="0" xfId="1" applyFont="1" applyFill="1" applyAlignment="1">
      <alignment vertical="center"/>
    </xf>
    <xf numFmtId="0" fontId="22" fillId="5" borderId="48" xfId="0" applyFont="1" applyFill="1" applyBorder="1" applyAlignment="1">
      <alignment horizontal="right" vertical="center"/>
    </xf>
    <xf numFmtId="17" fontId="29" fillId="5" borderId="40" xfId="0" applyNumberFormat="1" applyFont="1" applyFill="1" applyBorder="1" applyAlignment="1">
      <alignment horizontal="center" vertical="center"/>
    </xf>
    <xf numFmtId="4" fontId="22" fillId="5" borderId="47" xfId="0" applyNumberFormat="1" applyFont="1" applyFill="1" applyBorder="1" applyAlignment="1">
      <alignment horizontal="right" vertical="center"/>
    </xf>
    <xf numFmtId="4" fontId="22" fillId="5" borderId="0" xfId="0" applyNumberFormat="1" applyFont="1" applyFill="1" applyAlignment="1">
      <alignment horizontal="center" vertical="center"/>
    </xf>
    <xf numFmtId="0" fontId="28" fillId="5" borderId="0" xfId="0" applyFont="1" applyFill="1" applyAlignment="1">
      <alignment horizontal="center" vertical="center"/>
    </xf>
    <xf numFmtId="0" fontId="29" fillId="5" borderId="48" xfId="0" applyFont="1" applyFill="1" applyBorder="1" applyAlignment="1">
      <alignment vertical="center" wrapText="1"/>
    </xf>
    <xf numFmtId="0" fontId="29" fillId="5" borderId="43" xfId="0" applyFont="1" applyFill="1" applyBorder="1" applyAlignment="1">
      <alignment vertical="center" wrapText="1"/>
    </xf>
    <xf numFmtId="167" fontId="30" fillId="0" borderId="0" xfId="1" applyNumberFormat="1" applyFont="1" applyFill="1" applyBorder="1" applyAlignment="1">
      <alignment vertical="center"/>
    </xf>
    <xf numFmtId="17" fontId="22" fillId="5" borderId="48" xfId="0" applyNumberFormat="1" applyFont="1" applyFill="1" applyBorder="1" applyAlignment="1">
      <alignment horizontal="right" vertical="center"/>
    </xf>
    <xf numFmtId="4" fontId="0" fillId="5" borderId="0" xfId="0" applyNumberFormat="1" applyFill="1"/>
    <xf numFmtId="164" fontId="30" fillId="0" borderId="0" xfId="2" applyFont="1" applyBorder="1" applyAlignment="1">
      <alignment vertical="center"/>
    </xf>
    <xf numFmtId="168" fontId="30" fillId="0" borderId="0" xfId="2" applyNumberFormat="1" applyFont="1" applyFill="1" applyBorder="1" applyAlignment="1">
      <alignment vertical="center"/>
    </xf>
    <xf numFmtId="0" fontId="31" fillId="0" borderId="0" xfId="0" applyFont="1" applyAlignment="1">
      <alignment horizontal="center" vertical="center"/>
    </xf>
    <xf numFmtId="0" fontId="22" fillId="5" borderId="42" xfId="0" applyFont="1" applyFill="1" applyBorder="1" applyAlignment="1">
      <alignment vertical="center" wrapText="1"/>
    </xf>
    <xf numFmtId="0" fontId="29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left" vertical="center"/>
    </xf>
    <xf numFmtId="0" fontId="30" fillId="0" borderId="0" xfId="0" applyFont="1" applyAlignment="1">
      <alignment vertical="center"/>
    </xf>
    <xf numFmtId="17" fontId="29" fillId="5" borderId="0" xfId="0" applyNumberFormat="1" applyFont="1" applyFill="1" applyAlignment="1">
      <alignment horizontal="center" vertical="center"/>
    </xf>
    <xf numFmtId="0" fontId="22" fillId="5" borderId="39" xfId="0" applyFont="1" applyFill="1" applyBorder="1" applyAlignment="1">
      <alignment vertical="center" wrapText="1"/>
    </xf>
    <xf numFmtId="0" fontId="28" fillId="5" borderId="0" xfId="0" applyFont="1" applyFill="1" applyAlignment="1">
      <alignment horizontal="center" vertical="center" wrapText="1"/>
    </xf>
    <xf numFmtId="0" fontId="28" fillId="5" borderId="0" xfId="0" applyFont="1" applyFill="1" applyAlignment="1">
      <alignment vertical="center" wrapText="1"/>
    </xf>
    <xf numFmtId="17" fontId="22" fillId="5" borderId="49" xfId="0" applyNumberFormat="1" applyFont="1" applyFill="1" applyBorder="1" applyAlignment="1">
      <alignment horizontal="right" vertical="center"/>
    </xf>
    <xf numFmtId="4" fontId="28" fillId="5" borderId="50" xfId="0" applyNumberFormat="1" applyFont="1" applyFill="1" applyBorder="1" applyAlignment="1">
      <alignment horizontal="right" vertical="center"/>
    </xf>
    <xf numFmtId="4" fontId="28" fillId="5" borderId="40" xfId="0" applyNumberFormat="1" applyFont="1" applyFill="1" applyBorder="1" applyAlignment="1">
      <alignment vertical="center"/>
    </xf>
    <xf numFmtId="0" fontId="29" fillId="5" borderId="49" xfId="0" applyFont="1" applyFill="1" applyBorder="1" applyAlignment="1">
      <alignment vertical="center" wrapText="1"/>
    </xf>
    <xf numFmtId="0" fontId="29" fillId="5" borderId="41" xfId="0" applyFont="1" applyFill="1" applyBorder="1" applyAlignment="1">
      <alignment vertical="center" wrapText="1"/>
    </xf>
    <xf numFmtId="0" fontId="32" fillId="0" borderId="0" xfId="4" applyFont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2" borderId="9" xfId="0" applyFont="1" applyFill="1" applyBorder="1" applyAlignment="1">
      <alignment horizontal="center" vertical="center" wrapText="1"/>
    </xf>
    <xf numFmtId="0" fontId="27" fillId="2" borderId="13" xfId="0" applyFont="1" applyFill="1" applyBorder="1" applyAlignment="1">
      <alignment horizontal="center" vertical="center" wrapText="1"/>
    </xf>
    <xf numFmtId="0" fontId="27" fillId="2" borderId="10" xfId="0" applyFont="1" applyFill="1" applyBorder="1" applyAlignment="1">
      <alignment horizontal="center" vertical="center" wrapText="1"/>
    </xf>
    <xf numFmtId="0" fontId="22" fillId="5" borderId="51" xfId="0" applyFont="1" applyFill="1" applyBorder="1" applyAlignment="1">
      <alignment horizontal="center" vertical="center" wrapText="1"/>
    </xf>
    <xf numFmtId="0" fontId="22" fillId="5" borderId="12" xfId="0" applyFont="1" applyFill="1" applyBorder="1" applyAlignment="1">
      <alignment horizontal="center" vertical="center" wrapText="1"/>
    </xf>
    <xf numFmtId="2" fontId="22" fillId="5" borderId="12" xfId="0" applyNumberFormat="1" applyFont="1" applyFill="1" applyBorder="1" applyAlignment="1">
      <alignment horizontal="center" vertical="center" wrapText="1"/>
    </xf>
    <xf numFmtId="166" fontId="22" fillId="5" borderId="12" xfId="0" applyNumberFormat="1" applyFont="1" applyFill="1" applyBorder="1" applyAlignment="1">
      <alignment horizontal="center" vertical="center" wrapText="1"/>
    </xf>
    <xf numFmtId="4" fontId="22" fillId="5" borderId="12" xfId="0" applyNumberFormat="1" applyFont="1" applyFill="1" applyBorder="1" applyAlignment="1">
      <alignment horizontal="center" vertical="center" wrapText="1"/>
    </xf>
    <xf numFmtId="0" fontId="29" fillId="5" borderId="12" xfId="0" applyFont="1" applyFill="1" applyBorder="1" applyAlignment="1">
      <alignment horizontal="center" vertical="center" wrapText="1"/>
    </xf>
    <xf numFmtId="0" fontId="29" fillId="5" borderId="13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30" fillId="0" borderId="12" xfId="0" applyFont="1" applyBorder="1" applyAlignment="1" applyProtection="1">
      <alignment horizontal="center" vertical="center"/>
      <protection locked="0"/>
    </xf>
    <xf numFmtId="0" fontId="16" fillId="0" borderId="12" xfId="0" applyFont="1" applyBorder="1" applyAlignment="1" applyProtection="1">
      <alignment vertical="center"/>
      <protection locked="0"/>
    </xf>
    <xf numFmtId="0" fontId="17" fillId="0" borderId="9" xfId="0" applyFont="1" applyBorder="1" applyAlignment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28" fillId="0" borderId="12" xfId="0" applyFont="1" applyBorder="1" applyAlignment="1" applyProtection="1">
      <alignment horizontal="center" vertical="center"/>
      <protection locked="0"/>
    </xf>
    <xf numFmtId="0" fontId="28" fillId="0" borderId="12" xfId="0" applyFont="1" applyBorder="1" applyAlignment="1" applyProtection="1">
      <alignment horizontal="center" vertical="center" wrapText="1"/>
      <protection locked="0"/>
    </xf>
    <xf numFmtId="0" fontId="28" fillId="0" borderId="12" xfId="0" applyFont="1" applyBorder="1" applyAlignment="1">
      <alignment horizontal="left" vertical="center" wrapText="1"/>
    </xf>
    <xf numFmtId="2" fontId="28" fillId="0" borderId="12" xfId="0" applyNumberFormat="1" applyFont="1" applyBorder="1" applyAlignment="1" applyProtection="1">
      <alignment horizontal="center" vertical="center"/>
      <protection locked="0"/>
    </xf>
    <xf numFmtId="166" fontId="28" fillId="0" borderId="12" xfId="0" applyNumberFormat="1" applyFont="1" applyBorder="1" applyAlignment="1">
      <alignment vertical="center"/>
    </xf>
    <xf numFmtId="4" fontId="28" fillId="0" borderId="12" xfId="0" applyNumberFormat="1" applyFont="1" applyBorder="1" applyAlignment="1">
      <alignment vertical="center"/>
    </xf>
    <xf numFmtId="166" fontId="17" fillId="0" borderId="0" xfId="1" applyFont="1" applyFill="1" applyBorder="1" applyAlignment="1">
      <alignment horizontal="center" vertical="center"/>
    </xf>
    <xf numFmtId="166" fontId="28" fillId="0" borderId="12" xfId="0" applyNumberFormat="1" applyFont="1" applyBorder="1" applyAlignment="1">
      <alignment horizontal="center" vertical="center"/>
    </xf>
    <xf numFmtId="10" fontId="28" fillId="0" borderId="13" xfId="3" applyNumberFormat="1" applyFont="1" applyFill="1" applyBorder="1" applyAlignment="1">
      <alignment horizontal="center" vertical="center"/>
    </xf>
    <xf numFmtId="10" fontId="34" fillId="0" borderId="0" xfId="3" applyNumberFormat="1" applyFont="1" applyFill="1" applyBorder="1" applyAlignment="1" applyProtection="1">
      <alignment horizontal="center" vertical="center" wrapText="1"/>
      <protection locked="0"/>
    </xf>
    <xf numFmtId="164" fontId="26" fillId="0" borderId="0" xfId="2" applyFont="1" applyFill="1" applyBorder="1" applyAlignment="1" applyProtection="1">
      <alignment horizontal="center" vertical="center" wrapText="1"/>
      <protection locked="0"/>
    </xf>
    <xf numFmtId="164" fontId="26" fillId="0" borderId="0" xfId="2" applyFont="1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center"/>
    </xf>
    <xf numFmtId="0" fontId="17" fillId="0" borderId="48" xfId="0" applyFont="1" applyBorder="1" applyAlignment="1">
      <alignment horizontal="center" vertical="center"/>
    </xf>
    <xf numFmtId="0" fontId="26" fillId="0" borderId="12" xfId="0" applyFont="1" applyBorder="1" applyAlignment="1">
      <alignment horizontal="center" vertical="center" wrapText="1"/>
    </xf>
    <xf numFmtId="49" fontId="26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8" fillId="0" borderId="12" xfId="0" quotePrefix="1" applyFont="1" applyBorder="1" applyAlignment="1" applyProtection="1">
      <alignment horizontal="center" vertical="center"/>
      <protection locked="0"/>
    </xf>
    <xf numFmtId="4" fontId="28" fillId="0" borderId="12" xfId="0" applyNumberFormat="1" applyFont="1" applyBorder="1" applyAlignment="1" applyProtection="1">
      <alignment horizontal="center" vertical="center"/>
      <protection locked="0"/>
    </xf>
    <xf numFmtId="10" fontId="17" fillId="0" borderId="0" xfId="3" applyNumberFormat="1" applyFont="1" applyFill="1" applyBorder="1" applyAlignment="1" applyProtection="1">
      <alignment horizontal="center" vertical="center" wrapText="1"/>
      <protection locked="0"/>
    </xf>
    <xf numFmtId="4" fontId="28" fillId="0" borderId="12" xfId="2" applyNumberFormat="1" applyFont="1" applyFill="1" applyBorder="1" applyAlignment="1">
      <alignment vertical="center"/>
    </xf>
    <xf numFmtId="0" fontId="28" fillId="0" borderId="12" xfId="0" applyFont="1" applyBorder="1" applyAlignment="1">
      <alignment horizontal="center" vertical="center" wrapText="1"/>
    </xf>
    <xf numFmtId="4" fontId="28" fillId="0" borderId="12" xfId="1" applyNumberFormat="1" applyFont="1" applyFill="1" applyBorder="1" applyAlignment="1">
      <alignment horizontal="center" vertical="center" wrapText="1"/>
    </xf>
    <xf numFmtId="1" fontId="35" fillId="0" borderId="12" xfId="0" applyNumberFormat="1" applyFont="1" applyBorder="1" applyAlignment="1">
      <alignment horizontal="center" vertical="center" shrinkToFit="1"/>
    </xf>
    <xf numFmtId="0" fontId="35" fillId="0" borderId="12" xfId="0" applyFont="1" applyBorder="1" applyAlignment="1">
      <alignment horizontal="center" vertical="center" shrinkToFit="1"/>
    </xf>
    <xf numFmtId="166" fontId="26" fillId="0" borderId="0" xfId="1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0" fontId="22" fillId="0" borderId="52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6" xfId="0" applyFont="1" applyBorder="1" applyAlignment="1">
      <alignment vertical="center" wrapText="1"/>
    </xf>
    <xf numFmtId="0" fontId="22" fillId="0" borderId="16" xfId="0" applyFont="1" applyBorder="1" applyAlignment="1" applyProtection="1">
      <alignment horizontal="center" vertical="center"/>
      <protection locked="0"/>
    </xf>
    <xf numFmtId="2" fontId="22" fillId="0" borderId="16" xfId="0" applyNumberFormat="1" applyFont="1" applyBorder="1" applyAlignment="1" applyProtection="1">
      <alignment horizontal="center" vertical="center"/>
      <protection locked="0"/>
    </xf>
    <xf numFmtId="166" fontId="22" fillId="0" borderId="16" xfId="0" applyNumberFormat="1" applyFont="1" applyBorder="1" applyAlignment="1">
      <alignment vertical="center"/>
    </xf>
    <xf numFmtId="4" fontId="22" fillId="0" borderId="16" xfId="0" applyNumberFormat="1" applyFont="1" applyBorder="1" applyAlignment="1">
      <alignment vertical="center"/>
    </xf>
    <xf numFmtId="166" fontId="17" fillId="0" borderId="31" xfId="1" applyFont="1" applyFill="1" applyBorder="1" applyAlignment="1">
      <alignment horizontal="center" vertical="center"/>
    </xf>
    <xf numFmtId="166" fontId="22" fillId="0" borderId="16" xfId="0" applyNumberFormat="1" applyFont="1" applyBorder="1" applyAlignment="1">
      <alignment horizontal="center" vertical="center"/>
    </xf>
    <xf numFmtId="10" fontId="22" fillId="0" borderId="17" xfId="3" applyNumberFormat="1" applyFont="1" applyFill="1" applyBorder="1" applyAlignment="1">
      <alignment horizontal="center" vertical="center"/>
    </xf>
    <xf numFmtId="0" fontId="30" fillId="0" borderId="0" xfId="0" applyFont="1"/>
    <xf numFmtId="0" fontId="15" fillId="0" borderId="0" xfId="0" applyFont="1" applyAlignment="1">
      <alignment vertical="center" wrapText="1"/>
    </xf>
    <xf numFmtId="0" fontId="15" fillId="0" borderId="0" xfId="0" applyFont="1" applyAlignment="1">
      <alignment horizontal="left" vertical="center" wrapText="1" indent="2"/>
    </xf>
    <xf numFmtId="4" fontId="15" fillId="0" borderId="0" xfId="0" applyNumberFormat="1" applyFont="1" applyAlignment="1">
      <alignment vertical="center" wrapText="1"/>
    </xf>
    <xf numFmtId="4" fontId="15" fillId="0" borderId="0" xfId="0" applyNumberFormat="1" applyFont="1" applyAlignment="1">
      <alignment horizontal="left" vertical="center" wrapText="1" indent="2"/>
    </xf>
    <xf numFmtId="166" fontId="17" fillId="0" borderId="0" xfId="0" applyNumberFormat="1" applyFont="1" applyAlignment="1">
      <alignment horizontal="center"/>
    </xf>
    <xf numFmtId="0" fontId="28" fillId="0" borderId="0" xfId="0" applyFont="1" applyAlignment="1">
      <alignment horizontal="center"/>
    </xf>
    <xf numFmtId="0" fontId="17" fillId="0" borderId="0" xfId="0" applyFont="1" applyAlignment="1">
      <alignment horizontal="center" wrapText="1"/>
    </xf>
    <xf numFmtId="0" fontId="36" fillId="0" borderId="0" xfId="0" applyFont="1" applyAlignment="1">
      <alignment horizontal="center" wrapText="1"/>
    </xf>
    <xf numFmtId="9" fontId="17" fillId="0" borderId="0" xfId="3" applyFont="1" applyFill="1"/>
    <xf numFmtId="0" fontId="17" fillId="0" borderId="0" xfId="0" applyFont="1" applyAlignment="1">
      <alignment wrapText="1"/>
    </xf>
    <xf numFmtId="4" fontId="17" fillId="0" borderId="0" xfId="0" applyNumberFormat="1" applyFont="1" applyAlignment="1">
      <alignment horizontal="center" vertical="center"/>
    </xf>
    <xf numFmtId="2" fontId="28" fillId="0" borderId="0" xfId="0" applyNumberFormat="1" applyFont="1" applyAlignment="1">
      <alignment horizontal="center"/>
    </xf>
    <xf numFmtId="166" fontId="17" fillId="0" borderId="0" xfId="0" applyNumberFormat="1" applyFont="1"/>
    <xf numFmtId="4" fontId="17" fillId="0" borderId="0" xfId="0" applyNumberFormat="1" applyFont="1"/>
    <xf numFmtId="166" fontId="27" fillId="0" borderId="0" xfId="0" applyNumberFormat="1" applyFont="1" applyAlignment="1">
      <alignment horizontal="center"/>
    </xf>
    <xf numFmtId="164" fontId="17" fillId="0" borderId="0" xfId="2" applyFont="1" applyFill="1" applyAlignment="1">
      <alignment horizontal="center" wrapText="1"/>
    </xf>
    <xf numFmtId="4" fontId="17" fillId="0" borderId="0" xfId="2" applyNumberFormat="1" applyFont="1" applyFill="1"/>
    <xf numFmtId="0" fontId="28" fillId="0" borderId="0" xfId="0" applyFont="1" applyAlignment="1">
      <alignment horizontal="left" vertical="center" wrapText="1"/>
    </xf>
    <xf numFmtId="4" fontId="17" fillId="0" borderId="0" xfId="3" applyNumberFormat="1" applyFont="1" applyFill="1"/>
    <xf numFmtId="164" fontId="17" fillId="0" borderId="0" xfId="0" applyNumberFormat="1" applyFont="1" applyAlignment="1">
      <alignment horizontal="center" wrapText="1"/>
    </xf>
    <xf numFmtId="3" fontId="17" fillId="0" borderId="0" xfId="0" applyNumberFormat="1" applyFont="1" applyAlignment="1">
      <alignment wrapText="1"/>
    </xf>
    <xf numFmtId="4" fontId="17" fillId="0" borderId="0" xfId="0" applyNumberFormat="1" applyFont="1" applyAlignment="1">
      <alignment horizontal="center"/>
    </xf>
    <xf numFmtId="14" fontId="17" fillId="0" borderId="0" xfId="0" applyNumberFormat="1" applyFont="1" applyAlignment="1">
      <alignment horizontal="center"/>
    </xf>
    <xf numFmtId="14" fontId="17" fillId="0" borderId="0" xfId="0" applyNumberFormat="1" applyFont="1"/>
    <xf numFmtId="2" fontId="28" fillId="0" borderId="0" xfId="0" quotePrefix="1" applyNumberFormat="1" applyFont="1" applyAlignment="1">
      <alignment horizontal="center"/>
    </xf>
    <xf numFmtId="166" fontId="17" fillId="0" borderId="0" xfId="0" quotePrefix="1" applyNumberFormat="1" applyFont="1"/>
    <xf numFmtId="0" fontId="10" fillId="2" borderId="9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3" fillId="0" borderId="34" xfId="0" applyFont="1" applyBorder="1" applyAlignment="1">
      <alignment horizontal="center" vertical="center" wrapText="1"/>
    </xf>
    <xf numFmtId="10" fontId="2" fillId="0" borderId="19" xfId="3" applyNumberFormat="1" applyFont="1" applyBorder="1" applyAlignment="1">
      <alignment horizontal="right" vertical="center"/>
    </xf>
    <xf numFmtId="10" fontId="2" fillId="0" borderId="23" xfId="3" applyNumberFormat="1" applyFont="1" applyBorder="1" applyAlignment="1">
      <alignment horizontal="right" vertical="center"/>
    </xf>
    <xf numFmtId="164" fontId="2" fillId="0" borderId="19" xfId="0" applyNumberFormat="1" applyFont="1" applyBorder="1" applyAlignment="1">
      <alignment horizontal="center" vertical="center"/>
    </xf>
    <xf numFmtId="164" fontId="2" fillId="0" borderId="23" xfId="0" applyNumberFormat="1" applyFont="1" applyBorder="1" applyAlignment="1">
      <alignment horizontal="center" vertical="center"/>
    </xf>
    <xf numFmtId="164" fontId="2" fillId="0" borderId="20" xfId="0" applyNumberFormat="1" applyFont="1" applyBorder="1" applyAlignment="1">
      <alignment horizontal="center" vertical="center"/>
    </xf>
    <xf numFmtId="164" fontId="2" fillId="0" borderId="24" xfId="0" applyNumberFormat="1" applyFont="1" applyBorder="1" applyAlignment="1">
      <alignment horizontal="center" vertical="center"/>
    </xf>
    <xf numFmtId="164" fontId="2" fillId="0" borderId="21" xfId="0" applyNumberFormat="1" applyFont="1" applyBorder="1" applyAlignment="1">
      <alignment horizontal="center" vertical="center"/>
    </xf>
    <xf numFmtId="164" fontId="2" fillId="0" borderId="25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4" borderId="10" xfId="0" applyFont="1" applyFill="1" applyBorder="1" applyAlignment="1">
      <alignment horizontal="left" vertical="center"/>
    </xf>
    <xf numFmtId="0" fontId="6" fillId="4" borderId="11" xfId="0" applyFont="1" applyFill="1" applyBorder="1" applyAlignment="1">
      <alignment horizontal="left" vertical="center"/>
    </xf>
    <xf numFmtId="0" fontId="9" fillId="3" borderId="10" xfId="0" applyFont="1" applyFill="1" applyBorder="1" applyAlignment="1">
      <alignment horizontal="left" vertical="center"/>
    </xf>
    <xf numFmtId="0" fontId="9" fillId="3" borderId="1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6" fillId="2" borderId="5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33" fillId="0" borderId="10" xfId="0" applyFont="1" applyBorder="1" applyAlignment="1">
      <alignment horizontal="center" vertical="center" wrapText="1"/>
    </xf>
    <xf numFmtId="0" fontId="33" fillId="0" borderId="11" xfId="0" applyFont="1" applyBorder="1" applyAlignment="1">
      <alignment horizontal="center" vertical="center" wrapText="1"/>
    </xf>
    <xf numFmtId="0" fontId="33" fillId="0" borderId="38" xfId="0" applyFont="1" applyBorder="1" applyAlignment="1">
      <alignment horizontal="center" vertical="center" wrapText="1"/>
    </xf>
    <xf numFmtId="10" fontId="29" fillId="5" borderId="48" xfId="3" applyNumberFormat="1" applyFont="1" applyFill="1" applyBorder="1" applyAlignment="1">
      <alignment horizontal="center" vertical="center"/>
    </xf>
    <xf numFmtId="10" fontId="29" fillId="5" borderId="47" xfId="3" applyNumberFormat="1" applyFont="1" applyFill="1" applyBorder="1" applyAlignment="1">
      <alignment horizontal="center" vertical="center"/>
    </xf>
    <xf numFmtId="4" fontId="22" fillId="5" borderId="48" xfId="0" applyNumberFormat="1" applyFont="1" applyFill="1" applyBorder="1" applyAlignment="1">
      <alignment horizontal="center" vertical="center" wrapText="1"/>
    </xf>
    <xf numFmtId="0" fontId="29" fillId="5" borderId="48" xfId="0" quotePrefix="1" applyFont="1" applyFill="1" applyBorder="1" applyAlignment="1">
      <alignment horizontal="center" vertical="center"/>
    </xf>
    <xf numFmtId="0" fontId="29" fillId="5" borderId="47" xfId="0" quotePrefix="1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7" fillId="2" borderId="7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/>
    </xf>
    <xf numFmtId="0" fontId="17" fillId="2" borderId="8" xfId="0" applyFont="1" applyFill="1" applyBorder="1" applyAlignment="1">
      <alignment horizontal="center" vertical="center"/>
    </xf>
    <xf numFmtId="10" fontId="22" fillId="5" borderId="49" xfId="3" applyNumberFormat="1" applyFont="1" applyFill="1" applyBorder="1" applyAlignment="1">
      <alignment horizontal="center" vertical="center"/>
    </xf>
    <xf numFmtId="10" fontId="22" fillId="5" borderId="50" xfId="3" applyNumberFormat="1" applyFont="1" applyFill="1" applyBorder="1" applyAlignment="1">
      <alignment horizontal="center" vertical="center"/>
    </xf>
    <xf numFmtId="0" fontId="22" fillId="2" borderId="12" xfId="0" applyFont="1" applyFill="1" applyBorder="1" applyAlignment="1">
      <alignment horizontal="center"/>
    </xf>
    <xf numFmtId="0" fontId="25" fillId="0" borderId="35" xfId="0" applyFont="1" applyBorder="1" applyAlignment="1">
      <alignment horizontal="center" vertical="center"/>
    </xf>
    <xf numFmtId="0" fontId="25" fillId="0" borderId="36" xfId="0" applyFont="1" applyBorder="1" applyAlignment="1">
      <alignment horizontal="center" vertical="center"/>
    </xf>
    <xf numFmtId="0" fontId="25" fillId="0" borderId="37" xfId="0" applyFont="1" applyBorder="1" applyAlignment="1">
      <alignment horizontal="center" vertical="center"/>
    </xf>
    <xf numFmtId="0" fontId="25" fillId="0" borderId="42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0" borderId="43" xfId="0" applyFont="1" applyBorder="1" applyAlignment="1">
      <alignment horizontal="center" vertical="center"/>
    </xf>
    <xf numFmtId="0" fontId="25" fillId="0" borderId="30" xfId="0" applyFont="1" applyBorder="1" applyAlignment="1">
      <alignment horizontal="center" vertical="center"/>
    </xf>
    <xf numFmtId="0" fontId="25" fillId="0" borderId="31" xfId="0" applyFont="1" applyBorder="1" applyAlignment="1">
      <alignment horizontal="center" vertical="center"/>
    </xf>
    <xf numFmtId="0" fontId="25" fillId="0" borderId="46" xfId="0" applyFont="1" applyBorder="1" applyAlignment="1">
      <alignment horizontal="center" vertical="center"/>
    </xf>
    <xf numFmtId="0" fontId="22" fillId="5" borderId="28" xfId="0" applyFont="1" applyFill="1" applyBorder="1" applyAlignment="1">
      <alignment horizontal="center" vertical="center"/>
    </xf>
    <xf numFmtId="0" fontId="22" fillId="5" borderId="44" xfId="0" applyFont="1" applyFill="1" applyBorder="1" applyAlignment="1">
      <alignment horizontal="center" vertical="center"/>
    </xf>
    <xf numFmtId="0" fontId="22" fillId="5" borderId="27" xfId="0" applyFont="1" applyFill="1" applyBorder="1" applyAlignment="1">
      <alignment horizontal="center" vertical="center"/>
    </xf>
    <xf numFmtId="0" fontId="22" fillId="5" borderId="42" xfId="0" applyFont="1" applyFill="1" applyBorder="1" applyAlignment="1" applyProtection="1">
      <alignment horizontal="left" vertical="center" wrapText="1"/>
      <protection locked="0"/>
    </xf>
    <xf numFmtId="0" fontId="22" fillId="5" borderId="0" xfId="0" applyFont="1" applyFill="1" applyAlignment="1" applyProtection="1">
      <alignment horizontal="left" vertical="center" wrapText="1"/>
      <protection locked="0"/>
    </xf>
    <xf numFmtId="0" fontId="22" fillId="5" borderId="47" xfId="0" applyFont="1" applyFill="1" applyBorder="1" applyAlignment="1" applyProtection="1">
      <alignment horizontal="left" vertical="center" wrapText="1"/>
      <protection locked="0"/>
    </xf>
    <xf numFmtId="165" fontId="29" fillId="5" borderId="48" xfId="0" applyNumberFormat="1" applyFont="1" applyFill="1" applyBorder="1" applyAlignment="1">
      <alignment horizontal="center" vertical="center"/>
    </xf>
    <xf numFmtId="165" fontId="29" fillId="5" borderId="47" xfId="0" applyNumberFormat="1" applyFont="1" applyFill="1" applyBorder="1" applyAlignment="1">
      <alignment horizontal="center" vertical="center"/>
    </xf>
    <xf numFmtId="164" fontId="25" fillId="0" borderId="36" xfId="2" applyFont="1" applyFill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8" fillId="5" borderId="35" xfId="0" applyFont="1" applyFill="1" applyBorder="1" applyAlignment="1">
      <alignment horizontal="center" vertical="center"/>
    </xf>
    <xf numFmtId="0" fontId="18" fillId="5" borderId="36" xfId="0" applyFont="1" applyFill="1" applyBorder="1" applyAlignment="1">
      <alignment horizontal="center" vertical="center"/>
    </xf>
    <xf numFmtId="0" fontId="18" fillId="5" borderId="37" xfId="0" applyFont="1" applyFill="1" applyBorder="1" applyAlignment="1">
      <alignment horizontal="center" vertical="center"/>
    </xf>
    <xf numFmtId="0" fontId="18" fillId="5" borderId="39" xfId="0" applyFont="1" applyFill="1" applyBorder="1" applyAlignment="1">
      <alignment horizontal="center" vertical="center"/>
    </xf>
    <xf numFmtId="0" fontId="18" fillId="5" borderId="40" xfId="0" applyFont="1" applyFill="1" applyBorder="1" applyAlignment="1">
      <alignment horizontal="center" vertical="center"/>
    </xf>
    <xf numFmtId="0" fontId="18" fillId="5" borderId="41" xfId="0" applyFont="1" applyFill="1" applyBorder="1" applyAlignment="1">
      <alignment horizontal="center" vertical="center"/>
    </xf>
    <xf numFmtId="0" fontId="19" fillId="6" borderId="38" xfId="4" applyFont="1" applyFill="1" applyBorder="1" applyAlignment="1">
      <alignment horizontal="center" vertical="center" wrapText="1"/>
    </xf>
    <xf numFmtId="0" fontId="19" fillId="6" borderId="12" xfId="4" applyFont="1" applyFill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top" wrapText="1"/>
    </xf>
    <xf numFmtId="9" fontId="21" fillId="0" borderId="12" xfId="3" applyFont="1" applyFill="1" applyBorder="1" applyAlignment="1" applyProtection="1">
      <alignment horizontal="center" vertical="center" wrapText="1"/>
      <protection locked="0"/>
    </xf>
  </cellXfs>
  <cellStyles count="6">
    <cellStyle name="Moeda" xfId="2" builtinId="4"/>
    <cellStyle name="Normal" xfId="0" builtinId="0"/>
    <cellStyle name="Normal 10" xfId="4"/>
    <cellStyle name="Normal 2 2" xfId="5"/>
    <cellStyle name="Porcentagem" xfId="3" builtinId="5"/>
    <cellStyle name="Separador de milhares" xfId="1" builtinId="3"/>
  </cellStyles>
  <dxfs count="158"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  <color theme="0"/>
      </font>
      <numFmt numFmtId="0" formatCode="General"/>
      <fill>
        <patternFill>
          <bgColor theme="4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  <color theme="0"/>
      </font>
      <numFmt numFmtId="0" formatCode="General"/>
      <fill>
        <patternFill>
          <bgColor theme="4" tint="-0.24994659260841701"/>
        </patternFill>
      </fill>
    </dxf>
    <dxf>
      <font>
        <b/>
        <i val="0"/>
        <color theme="0"/>
      </font>
      <numFmt numFmtId="0" formatCode="General"/>
      <fill>
        <patternFill>
          <bgColor theme="4" tint="-0.24994659260841701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  <color theme="0"/>
      </font>
      <numFmt numFmtId="0" formatCode="General"/>
      <fill>
        <patternFill>
          <bgColor theme="4" tint="-0.24994659260841701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  <color theme="0"/>
      </font>
      <numFmt numFmtId="0" formatCode="General"/>
      <fill>
        <patternFill>
          <bgColor theme="4" tint="-0.24994659260841701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  <color theme="0"/>
      </font>
      <numFmt numFmtId="0" formatCode="General"/>
      <fill>
        <patternFill>
          <bgColor theme="4" tint="-0.24994659260841701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  <color theme="0"/>
      </font>
      <numFmt numFmtId="0" formatCode="General"/>
      <fill>
        <patternFill>
          <bgColor theme="4" tint="-0.24994659260841701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  <color theme="0"/>
      </font>
      <numFmt numFmtId="0" formatCode="General"/>
      <fill>
        <patternFill>
          <bgColor theme="4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  <color theme="0"/>
      </font>
      <numFmt numFmtId="0" formatCode="General"/>
      <fill>
        <patternFill>
          <bgColor theme="4" tint="-0.24994659260841701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  <color theme="0"/>
      </font>
      <numFmt numFmtId="0" formatCode="General"/>
      <fill>
        <patternFill>
          <bgColor theme="4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  <color theme="0"/>
      </font>
      <numFmt numFmtId="0" formatCode="General"/>
      <fill>
        <patternFill>
          <bgColor theme="4" tint="-0.24994659260841701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  <color theme="0"/>
      </font>
      <numFmt numFmtId="0" formatCode="General"/>
      <fill>
        <patternFill>
          <bgColor theme="4" tint="-0.24994659260841701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  <color theme="0"/>
      </font>
      <numFmt numFmtId="0" formatCode="General"/>
      <fill>
        <patternFill>
          <bgColor theme="4" tint="-0.24994659260841701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  <color theme="0"/>
      </font>
      <numFmt numFmtId="0" formatCode="General"/>
      <fill>
        <patternFill>
          <bgColor theme="4" tint="-0.24994659260841701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  <color theme="0"/>
      </font>
      <numFmt numFmtId="0" formatCode="General"/>
      <fill>
        <patternFill>
          <bgColor theme="4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  <color theme="0"/>
      </font>
      <numFmt numFmtId="0" formatCode="General"/>
      <fill>
        <patternFill>
          <bgColor theme="4" tint="-0.24994659260841701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  <color theme="0"/>
      </font>
      <numFmt numFmtId="0" formatCode="General"/>
      <fill>
        <patternFill>
          <bgColor theme="4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  <color theme="0"/>
      </font>
      <numFmt numFmtId="0" formatCode="General"/>
      <fill>
        <patternFill>
          <bgColor theme="4" tint="-0.24994659260841701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  <color theme="0"/>
      </font>
      <numFmt numFmtId="0" formatCode="General"/>
      <fill>
        <patternFill>
          <bgColor theme="4" tint="-0.24994659260841701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  <color theme="0"/>
      </font>
      <numFmt numFmtId="0" formatCode="General"/>
      <fill>
        <patternFill>
          <bgColor theme="4" tint="-0.24994659260841701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  <color theme="0"/>
      </font>
      <numFmt numFmtId="0" formatCode="General"/>
      <fill>
        <patternFill>
          <bgColor theme="4" tint="-0.24994659260841701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  <color theme="0"/>
      </font>
      <numFmt numFmtId="0" formatCode="General"/>
      <fill>
        <patternFill>
          <bgColor theme="4" tint="-0.24994659260841701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  <color theme="0"/>
      </font>
      <numFmt numFmtId="0" formatCode="General"/>
      <fill>
        <patternFill>
          <bgColor theme="4" tint="-0.24994659260841701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  <color theme="0"/>
      </font>
      <numFmt numFmtId="0" formatCode="General"/>
      <fill>
        <patternFill>
          <bgColor theme="4" tint="-0.24994659260841701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  <color theme="0"/>
      </font>
      <numFmt numFmtId="0" formatCode="General"/>
      <fill>
        <patternFill>
          <bgColor theme="4" tint="-0.24994659260841701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  <color theme="0"/>
      </font>
      <numFmt numFmtId="0" formatCode="General"/>
      <fill>
        <patternFill>
          <bgColor theme="4" tint="-0.24994659260841701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  <color theme="0"/>
      </font>
      <numFmt numFmtId="0" formatCode="General"/>
      <fill>
        <patternFill>
          <bgColor theme="4" tint="-0.24994659260841701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897219</xdr:colOff>
      <xdr:row>1</xdr:row>
      <xdr:rowOff>47372</xdr:rowOff>
    </xdr:from>
    <xdr:to>
      <xdr:col>8</xdr:col>
      <xdr:colOff>960658</xdr:colOff>
      <xdr:row>1</xdr:row>
      <xdr:rowOff>357887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2E98CA1-CD8D-49EC-A25D-0D17DBE2D5AA}"/>
            </a:ext>
          </a:extLst>
        </xdr:cNvPr>
        <xdr:cNvPicPr/>
      </xdr:nvPicPr>
      <xdr:blipFill rotWithShape="1">
        <a:blip xmlns:r="http://schemas.openxmlformats.org/officeDocument/2006/relationships" r:embed="rId1" cstate="print"/>
        <a:srcRect l="56609" b="-2961"/>
        <a:stretch/>
      </xdr:blipFill>
      <xdr:spPr bwMode="auto">
        <a:xfrm>
          <a:off x="6810339" y="138812"/>
          <a:ext cx="1114999" cy="3105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44</xdr:col>
      <xdr:colOff>107535</xdr:colOff>
      <xdr:row>3</xdr:row>
      <xdr:rowOff>55083</xdr:rowOff>
    </xdr:from>
    <xdr:to>
      <xdr:col>45</xdr:col>
      <xdr:colOff>709507</xdr:colOff>
      <xdr:row>7</xdr:row>
      <xdr:rowOff>7038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DD1D65CB-810B-4B64-BF01-5C5603B9A2C1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56609" b="-2961"/>
        <a:stretch/>
      </xdr:blipFill>
      <xdr:spPr bwMode="auto">
        <a:xfrm>
          <a:off x="20512202" y="571550"/>
          <a:ext cx="1863505" cy="6631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ilha1">
    <tabColor theme="3" tint="-0.249977111117893"/>
    <pageSetUpPr fitToPage="1"/>
  </sheetPr>
  <dimension ref="B1:O29"/>
  <sheetViews>
    <sheetView showGridLines="0" view="pageBreakPreview" topLeftCell="A7" zoomScaleSheetLayoutView="100" workbookViewId="0">
      <selection activeCell="E23" sqref="E23"/>
    </sheetView>
  </sheetViews>
  <sheetFormatPr defaultColWidth="9.140625" defaultRowHeight="12.75"/>
  <cols>
    <col min="1" max="1" width="1.85546875" customWidth="1"/>
    <col min="2" max="2" width="1" style="1" customWidth="1"/>
    <col min="3" max="3" width="10.5703125" style="1" customWidth="1"/>
    <col min="4" max="4" width="28.42578125" style="1" customWidth="1"/>
    <col min="5" max="5" width="15.42578125" style="1" customWidth="1"/>
    <col min="6" max="6" width="13.5703125" style="1" customWidth="1"/>
    <col min="7" max="8" width="15.28515625" style="1" customWidth="1"/>
    <col min="9" max="9" width="15.140625" style="1" customWidth="1"/>
    <col min="10" max="10" width="0.42578125" customWidth="1"/>
    <col min="11" max="11" width="12.28515625" style="1" customWidth="1"/>
    <col min="12" max="12" width="13.5703125" style="1" bestFit="1" customWidth="1"/>
    <col min="13" max="13" width="15.140625" style="1" customWidth="1"/>
    <col min="14" max="14" width="15" style="1" bestFit="1" customWidth="1"/>
    <col min="15" max="15" width="9.140625" style="1"/>
  </cols>
  <sheetData>
    <row r="1" spans="2:15" ht="7.5" customHeight="1" thickBot="1"/>
    <row r="2" spans="2:15" ht="29.45" customHeight="1" thickBot="1">
      <c r="C2" s="231" t="str">
        <f>CONCATENATE("RESUMO FINANCEIRO DO ORÇAMENTO ",ORÇAMENTO!AQ6)</f>
        <v>RESUMO FINANCEIRO DO ORÇAMENTO NÃO DESONERADO</v>
      </c>
      <c r="D2" s="232"/>
      <c r="E2" s="232"/>
      <c r="F2" s="232"/>
      <c r="G2" s="232"/>
      <c r="H2" s="232"/>
      <c r="I2" s="233"/>
    </row>
    <row r="3" spans="2:15" ht="10.15" customHeight="1">
      <c r="C3" s="2"/>
      <c r="D3" s="2"/>
      <c r="E3" s="2"/>
      <c r="F3" s="2"/>
      <c r="G3" s="2"/>
      <c r="H3" s="2"/>
    </row>
    <row r="4" spans="2:15" ht="27" customHeight="1">
      <c r="C4" s="234" t="str">
        <f>ORÇAMENTO!AF4</f>
        <v>OBRA/SERVIÇO: IMPLANTAÇÃO DOS INTERCEPTORES DE ESGOTO IP03 E IP02 INDEPENDÊNCIA E IP 03 E IP02 MARIANO PROCÓPIO - OBRAS COMPLEMENTARES DA AMPLIAÇÃO DO SISTEMA DE ESGOTAMENTO SANITÁRIO DA CIDADE DE JUIZ DE FORA-MG</v>
      </c>
      <c r="D4" s="234"/>
      <c r="E4" s="234"/>
      <c r="F4" s="234"/>
      <c r="G4" s="234"/>
      <c r="H4" s="234"/>
      <c r="I4" s="234"/>
    </row>
    <row r="5" spans="2:15" s="3" customFormat="1" ht="22.15" customHeight="1" thickBot="1">
      <c r="B5" s="4"/>
      <c r="C5" s="5" t="s">
        <v>0</v>
      </c>
      <c r="D5" s="6">
        <f>ORÇAMENTO!AL4</f>
        <v>44593</v>
      </c>
      <c r="E5" s="5"/>
      <c r="F5" s="5"/>
      <c r="G5" s="5"/>
      <c r="H5" s="7"/>
      <c r="I5" s="7"/>
      <c r="J5"/>
      <c r="K5" s="4"/>
      <c r="L5" s="4"/>
      <c r="M5" s="4"/>
      <c r="N5" s="4"/>
      <c r="O5" s="4"/>
    </row>
    <row r="6" spans="2:15" ht="21" customHeight="1" thickBot="1">
      <c r="C6" s="223" t="s">
        <v>1</v>
      </c>
      <c r="D6" s="224"/>
      <c r="E6" s="224"/>
      <c r="F6" s="224"/>
      <c r="G6" s="224"/>
      <c r="H6" s="224"/>
      <c r="I6" s="225"/>
    </row>
    <row r="7" spans="2:15" s="8" customFormat="1" ht="17.25" customHeight="1">
      <c r="B7" s="9"/>
      <c r="C7" s="10" t="s">
        <v>2</v>
      </c>
      <c r="D7" s="235" t="s">
        <v>3</v>
      </c>
      <c r="E7" s="236"/>
      <c r="F7" s="236"/>
      <c r="G7" s="236"/>
      <c r="H7" s="11" t="s">
        <v>4</v>
      </c>
      <c r="I7" s="12" t="s">
        <v>5</v>
      </c>
      <c r="K7" s="9"/>
      <c r="L7" s="9"/>
      <c r="M7" s="9"/>
      <c r="N7" s="9"/>
      <c r="O7" s="9"/>
    </row>
    <row r="8" spans="2:15" s="8" customFormat="1" ht="17.25" customHeight="1">
      <c r="B8" s="9"/>
      <c r="C8" s="13">
        <v>1</v>
      </c>
      <c r="D8" s="229" t="str">
        <f>VLOOKUP(C8,ORÇAMENTO!$AG$10:$AK$9145,5,FALSE)</f>
        <v xml:space="preserve">ADMINISTRAÇÃO LOCAL E CANTEIRO DE OBRAS </v>
      </c>
      <c r="E8" s="230"/>
      <c r="F8" s="230"/>
      <c r="G8" s="230"/>
      <c r="H8" s="14">
        <f>IFERROR((SUMIF(ORÇAMENTO!$AG:$AG,$C8,ORÇAMENTO!AQ:AQ)),0)</f>
        <v>587108.65</v>
      </c>
      <c r="I8" s="15">
        <f t="shared" ref="I8:I17" si="0">H8/$H$17</f>
        <v>0.10264325835777155</v>
      </c>
      <c r="K8" s="9"/>
      <c r="L8" s="9"/>
      <c r="M8" s="9"/>
      <c r="N8" s="9"/>
      <c r="O8" s="9"/>
    </row>
    <row r="9" spans="2:15" s="8" customFormat="1" ht="17.25" customHeight="1">
      <c r="B9" s="9"/>
      <c r="C9" s="16" t="s">
        <v>6</v>
      </c>
      <c r="D9" s="227" t="str">
        <f>VLOOKUP(C9,ORÇAMENTO!$AG$10:$AK$9145,5,FALSE)</f>
        <v>ADMINISTRAÇÃO LOCAL</v>
      </c>
      <c r="E9" s="228"/>
      <c r="F9" s="228"/>
      <c r="G9" s="228"/>
      <c r="H9" s="17">
        <f>IFERROR((SUMIF(ORÇAMENTO!$AG:$AG,$C9,ORÇAMENTO!AQ:AQ)),0)</f>
        <v>519762.42</v>
      </c>
      <c r="I9" s="18">
        <f t="shared" si="0"/>
        <v>9.0869225586644939E-2</v>
      </c>
      <c r="K9" s="9"/>
      <c r="L9" s="9"/>
      <c r="M9" s="9"/>
      <c r="N9" s="9"/>
      <c r="O9" s="9"/>
    </row>
    <row r="10" spans="2:15" s="8" customFormat="1" ht="17.25" customHeight="1">
      <c r="B10" s="9"/>
      <c r="C10" s="19" t="s">
        <v>7</v>
      </c>
      <c r="D10" s="219" t="str">
        <f>VLOOKUP(C10,ORÇAMENTO!$AG$10:$AK$9145,5,FALSE)</f>
        <v>ADMINISTRAÇÃO LOCAL DE OBRAS DOS INTERCEPTORES IP 02/03 INDEPENDÊNCIA</v>
      </c>
      <c r="E10" s="220"/>
      <c r="F10" s="220"/>
      <c r="G10" s="220"/>
      <c r="H10" s="20">
        <f>IFERROR((SUMIF(ORÇAMENTO!$AG:$AG,$C10,ORÇAMENTO!AQ:AQ)),0)</f>
        <v>310900.78999999998</v>
      </c>
      <c r="I10" s="21">
        <f t="shared" si="0"/>
        <v>5.4354283677485037E-2</v>
      </c>
      <c r="K10" s="22"/>
      <c r="L10" s="226"/>
      <c r="M10" s="226"/>
      <c r="N10" s="22"/>
      <c r="O10" s="9"/>
    </row>
    <row r="11" spans="2:15" s="8" customFormat="1" ht="17.25" customHeight="1">
      <c r="B11" s="9"/>
      <c r="C11" s="19" t="s">
        <v>8</v>
      </c>
      <c r="D11" s="219" t="str">
        <f>VLOOKUP(C11,ORÇAMENTO!$AG$10:$AK$9145,5,FALSE)</f>
        <v>ADMINISTRAÇÃO LOCAL DE OBRAS DOS INTERCEPTORES IP 02/03 MARIANO PROCÓPIO</v>
      </c>
      <c r="E11" s="220"/>
      <c r="F11" s="220"/>
      <c r="G11" s="220"/>
      <c r="H11" s="20">
        <f>IFERROR((SUMIF(ORÇAMENTO!$AG:$AG,$C11,ORÇAMENTO!AQ:AQ)),0)</f>
        <v>208861.63</v>
      </c>
      <c r="I11" s="21">
        <f t="shared" si="0"/>
        <v>3.6514941909159895E-2</v>
      </c>
      <c r="K11" s="9"/>
      <c r="L11" s="9"/>
      <c r="M11" s="9"/>
      <c r="N11" s="9"/>
      <c r="O11" s="9"/>
    </row>
    <row r="12" spans="2:15" s="8" customFormat="1" ht="17.25" customHeight="1">
      <c r="B12" s="9"/>
      <c r="C12" s="16" t="s">
        <v>9</v>
      </c>
      <c r="D12" s="227" t="str">
        <f>VLOOKUP(C12,ORÇAMENTO!$AG$10:$AK$9145,5,FALSE)</f>
        <v xml:space="preserve">CANTEIROS DE OBRAS </v>
      </c>
      <c r="E12" s="228"/>
      <c r="F12" s="228"/>
      <c r="G12" s="228"/>
      <c r="H12" s="17">
        <f>IFERROR((SUMIF(ORÇAMENTO!$AG:$AG,$C12,ORÇAMENTO!AQ:AQ)),0)</f>
        <v>67346.23000000001</v>
      </c>
      <c r="I12" s="18">
        <f t="shared" si="0"/>
        <v>1.1774032771126616E-2</v>
      </c>
      <c r="K12" s="22"/>
      <c r="L12" s="226"/>
      <c r="M12" s="226"/>
      <c r="N12" s="22"/>
      <c r="O12" s="9"/>
    </row>
    <row r="13" spans="2:15" s="8" customFormat="1" ht="17.25" customHeight="1">
      <c r="B13" s="9"/>
      <c r="C13" s="13">
        <v>2</v>
      </c>
      <c r="D13" s="229" t="str">
        <f>VLOOKUP(C13,ORÇAMENTO!$AG$10:$AK$9145,5,FALSE)</f>
        <v>INTERCEPTORES</v>
      </c>
      <c r="E13" s="230"/>
      <c r="F13" s="230"/>
      <c r="G13" s="230"/>
      <c r="H13" s="14">
        <f>SUM(H14:H16)</f>
        <v>5132786.2500000009</v>
      </c>
      <c r="I13" s="15">
        <f t="shared" si="0"/>
        <v>0.89735674164222834</v>
      </c>
      <c r="K13" s="9"/>
      <c r="L13" s="9"/>
      <c r="M13" s="9"/>
      <c r="N13" s="9"/>
      <c r="O13" s="9"/>
    </row>
    <row r="14" spans="2:15" s="8" customFormat="1" ht="17.25" customHeight="1">
      <c r="B14" s="9"/>
      <c r="C14" s="19" t="s">
        <v>10</v>
      </c>
      <c r="D14" s="219" t="str">
        <f>VLOOKUP(C14,ORÇAMENTO!$AG$10:$AK$9145,5,FALSE)</f>
        <v>IP 03 INDEPENDÊNCIA</v>
      </c>
      <c r="E14" s="220"/>
      <c r="F14" s="220"/>
      <c r="G14" s="220"/>
      <c r="H14" s="20">
        <f>IFERROR((SUMIF(ORÇAMENTO!$AG:$AG,$C14,ORÇAMENTO!AQ:AQ)),0)</f>
        <v>2590518.7900000005</v>
      </c>
      <c r="I14" s="21">
        <f t="shared" si="0"/>
        <v>0.45289622192183987</v>
      </c>
      <c r="O14" s="9"/>
    </row>
    <row r="15" spans="2:15" s="8" customFormat="1" ht="17.25" customHeight="1">
      <c r="B15" s="9"/>
      <c r="C15" s="19" t="s">
        <v>11</v>
      </c>
      <c r="D15" s="219" t="str">
        <f>VLOOKUP(C15,ORÇAMENTO!$AG$10:$AK$9145,5,FALSE)</f>
        <v>IP 02 INDEPENDÊNCIA</v>
      </c>
      <c r="E15" s="220"/>
      <c r="F15" s="220"/>
      <c r="G15" s="220"/>
      <c r="H15" s="20">
        <f>IFERROR((SUMIF(ORÇAMENTO!$AG:$AG,$C15,ORÇAMENTO!AQ:AQ)),0)</f>
        <v>479705.61000000004</v>
      </c>
      <c r="I15" s="21">
        <f t="shared" si="0"/>
        <v>8.386615810021264E-2</v>
      </c>
      <c r="O15" s="9"/>
    </row>
    <row r="16" spans="2:15" s="8" customFormat="1" ht="17.25" customHeight="1">
      <c r="B16" s="9"/>
      <c r="C16" s="19" t="s">
        <v>12</v>
      </c>
      <c r="D16" s="219" t="str">
        <f>VLOOKUP(C16,ORÇAMENTO!$AG$10:$AK$9145,5,FALSE)</f>
        <v>IP 02 E IP 03 MARIANO PROCÓPIO</v>
      </c>
      <c r="E16" s="220"/>
      <c r="F16" s="220"/>
      <c r="G16" s="220"/>
      <c r="H16" s="20">
        <f>IFERROR((SUMIF(ORÇAMENTO!$AG:$AG,$C16,ORÇAMENTO!AQ:AQ)),0)</f>
        <v>2062561.8500000006</v>
      </c>
      <c r="I16" s="21">
        <f t="shared" si="0"/>
        <v>0.36059436162017594</v>
      </c>
      <c r="O16" s="9"/>
    </row>
    <row r="17" spans="2:15" s="8" customFormat="1" ht="17.25" customHeight="1" thickBot="1">
      <c r="B17" s="9"/>
      <c r="C17" s="221" t="s">
        <v>13</v>
      </c>
      <c r="D17" s="222"/>
      <c r="E17" s="222"/>
      <c r="F17" s="222"/>
      <c r="G17" s="222"/>
      <c r="H17" s="23">
        <f>H13+H8</f>
        <v>5719894.9000000013</v>
      </c>
      <c r="I17" s="24">
        <f t="shared" si="0"/>
        <v>1</v>
      </c>
      <c r="K17" s="9"/>
      <c r="L17" s="9"/>
      <c r="M17" s="9"/>
      <c r="N17" s="9"/>
      <c r="O17" s="9"/>
    </row>
    <row r="18" spans="2:15" ht="21.75" customHeight="1" thickBot="1">
      <c r="B18"/>
      <c r="C18"/>
      <c r="D18"/>
      <c r="E18"/>
      <c r="F18"/>
      <c r="G18"/>
      <c r="H18" s="25"/>
      <c r="I18" s="26"/>
      <c r="K18"/>
      <c r="L18"/>
      <c r="M18"/>
      <c r="N18"/>
      <c r="O18"/>
    </row>
    <row r="19" spans="2:15" s="8" customFormat="1" ht="21" customHeight="1" thickBot="1">
      <c r="C19" s="223" t="s">
        <v>14</v>
      </c>
      <c r="D19" s="224"/>
      <c r="E19" s="224"/>
      <c r="F19" s="224"/>
      <c r="G19" s="224"/>
      <c r="H19" s="224"/>
      <c r="I19" s="225"/>
    </row>
    <row r="20" spans="2:15" s="8" customFormat="1" ht="17.25" customHeight="1">
      <c r="B20" s="9"/>
      <c r="C20" s="27" t="s">
        <v>2</v>
      </c>
      <c r="D20" s="28" t="s">
        <v>15</v>
      </c>
      <c r="E20" s="28" t="s">
        <v>16</v>
      </c>
      <c r="F20" s="28" t="s">
        <v>17</v>
      </c>
      <c r="G20" s="28" t="s">
        <v>18</v>
      </c>
      <c r="H20" s="29" t="s">
        <v>19</v>
      </c>
      <c r="I20" s="30" t="s">
        <v>20</v>
      </c>
      <c r="K20" s="9"/>
      <c r="L20" s="9"/>
      <c r="M20" s="9"/>
      <c r="N20" s="31"/>
      <c r="O20" s="9"/>
    </row>
    <row r="21" spans="2:15" s="8" customFormat="1" ht="17.25" customHeight="1">
      <c r="B21" s="9"/>
      <c r="C21" s="32" t="s">
        <v>10</v>
      </c>
      <c r="D21" s="33" t="str">
        <f>D14</f>
        <v>IP 03 INDEPENDÊNCIA</v>
      </c>
      <c r="E21" s="34">
        <f>H14</f>
        <v>2590518.7900000005</v>
      </c>
      <c r="F21" s="211">
        <f>SUM(E21:E22)/E24</f>
        <v>0.59815941098268022</v>
      </c>
      <c r="G21" s="213">
        <f>H10</f>
        <v>310900.78999999998</v>
      </c>
      <c r="H21" s="215">
        <f>H12</f>
        <v>67346.23000000001</v>
      </c>
      <c r="I21" s="217">
        <f>SUM(E21:E22)+G21+H21</f>
        <v>3448471.4200000004</v>
      </c>
      <c r="K21" s="9"/>
      <c r="L21" s="9"/>
      <c r="M21" s="9"/>
      <c r="N21" s="31"/>
      <c r="O21" s="9"/>
    </row>
    <row r="22" spans="2:15" s="8" customFormat="1" ht="17.25" customHeight="1">
      <c r="B22" s="9"/>
      <c r="C22" s="35" t="s">
        <v>11</v>
      </c>
      <c r="D22" s="36" t="str">
        <f>D15</f>
        <v>IP 02 INDEPENDÊNCIA</v>
      </c>
      <c r="E22" s="37">
        <f>H15</f>
        <v>479705.61000000004</v>
      </c>
      <c r="F22" s="212"/>
      <c r="G22" s="214"/>
      <c r="H22" s="216"/>
      <c r="I22" s="218"/>
      <c r="K22" s="9"/>
      <c r="L22" s="9"/>
      <c r="M22" s="9"/>
      <c r="N22" s="31"/>
      <c r="O22" s="9"/>
    </row>
    <row r="23" spans="2:15" s="8" customFormat="1" ht="17.25" customHeight="1">
      <c r="B23" s="9"/>
      <c r="C23" s="19" t="s">
        <v>12</v>
      </c>
      <c r="D23" s="38" t="str">
        <f>D16</f>
        <v>IP 02 E IP 03 MARIANO PROCÓPIO</v>
      </c>
      <c r="E23" s="39">
        <f>H16</f>
        <v>2062561.8500000006</v>
      </c>
      <c r="F23" s="40">
        <f>H16/H13</f>
        <v>0.40184058901731984</v>
      </c>
      <c r="G23" s="39">
        <f>H11</f>
        <v>208861.63</v>
      </c>
      <c r="H23" s="41"/>
      <c r="I23" s="42">
        <f>E23+G23</f>
        <v>2271423.4800000004</v>
      </c>
      <c r="K23" s="9"/>
      <c r="L23" s="9"/>
      <c r="M23" s="9"/>
      <c r="N23" s="31"/>
      <c r="O23" s="9"/>
    </row>
    <row r="24" spans="2:15" s="8" customFormat="1" ht="17.25" customHeight="1">
      <c r="B24" s="9"/>
      <c r="C24" s="201" t="s">
        <v>13</v>
      </c>
      <c r="D24" s="202"/>
      <c r="E24" s="43">
        <f>SUM(E21:E23)</f>
        <v>5132786.2500000009</v>
      </c>
      <c r="F24" s="44">
        <f>SUM(F21:F23)</f>
        <v>1</v>
      </c>
      <c r="G24" s="45">
        <f>SUM(G21:G23)</f>
        <v>519762.42</v>
      </c>
      <c r="H24" s="46"/>
      <c r="I24" s="47">
        <f>SUM(I21:I23)</f>
        <v>5719894.9000000004</v>
      </c>
      <c r="K24" s="9"/>
      <c r="L24" s="9"/>
      <c r="M24" s="9"/>
      <c r="N24" s="31"/>
      <c r="O24" s="9"/>
    </row>
    <row r="25" spans="2:15" s="49" customFormat="1" ht="29.25" customHeight="1">
      <c r="B25" s="1"/>
      <c r="C25" s="203" t="s">
        <v>21</v>
      </c>
      <c r="D25" s="204"/>
      <c r="E25" s="204"/>
      <c r="F25" s="207" t="s">
        <v>22</v>
      </c>
      <c r="G25" s="207" t="s">
        <v>23</v>
      </c>
      <c r="H25" s="48"/>
      <c r="I25" s="209" t="s">
        <v>24</v>
      </c>
      <c r="K25" s="1"/>
      <c r="L25" s="1"/>
      <c r="M25" s="1"/>
      <c r="N25" s="1"/>
      <c r="O25" s="1"/>
    </row>
    <row r="26" spans="2:15" s="49" customFormat="1" ht="29.25" customHeight="1" thickBot="1">
      <c r="B26" s="1"/>
      <c r="C26" s="205"/>
      <c r="D26" s="206"/>
      <c r="E26" s="206"/>
      <c r="F26" s="208"/>
      <c r="G26" s="208"/>
      <c r="H26" s="50"/>
      <c r="I26" s="210"/>
      <c r="K26" s="1"/>
      <c r="L26" s="1"/>
      <c r="M26" s="1"/>
      <c r="N26" s="1"/>
      <c r="O26" s="1"/>
    </row>
    <row r="27" spans="2:15" ht="7.5" customHeight="1"/>
    <row r="28" spans="2:15">
      <c r="I28" s="51"/>
    </row>
    <row r="29" spans="2:15">
      <c r="I29" s="52"/>
    </row>
  </sheetData>
  <mergeCells count="26">
    <mergeCell ref="D9:G9"/>
    <mergeCell ref="C2:I2"/>
    <mergeCell ref="C4:I4"/>
    <mergeCell ref="C6:I6"/>
    <mergeCell ref="D7:G7"/>
    <mergeCell ref="D8:G8"/>
    <mergeCell ref="L10:M10"/>
    <mergeCell ref="D11:G11"/>
    <mergeCell ref="D12:G12"/>
    <mergeCell ref="L12:M12"/>
    <mergeCell ref="D13:G13"/>
    <mergeCell ref="F21:F22"/>
    <mergeCell ref="G21:G22"/>
    <mergeCell ref="H21:H22"/>
    <mergeCell ref="I21:I22"/>
    <mergeCell ref="D10:G10"/>
    <mergeCell ref="D14:G14"/>
    <mergeCell ref="D15:G15"/>
    <mergeCell ref="D16:G16"/>
    <mergeCell ref="C17:G17"/>
    <mergeCell ref="C19:I19"/>
    <mergeCell ref="C24:D24"/>
    <mergeCell ref="C25:E26"/>
    <mergeCell ref="F25:F26"/>
    <mergeCell ref="G25:G26"/>
    <mergeCell ref="I25:I26"/>
  </mergeCells>
  <pageMargins left="0.35" right="0.24" top="0.47" bottom="0.41" header="0.31496062000000002" footer="0.31496062000000002"/>
  <pageSetup paperSize="9" scale="8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Plan1">
    <tabColor theme="4" tint="-0.499984740745262"/>
    <pageSetUpPr fitToPage="1"/>
  </sheetPr>
  <dimension ref="A1:BS459"/>
  <sheetViews>
    <sheetView showGridLines="0" showZeros="0" tabSelected="1" topLeftCell="AE1" zoomScale="90" zoomScaleNormal="90" zoomScaleSheetLayoutView="100" workbookViewId="0">
      <pane ySplit="9" topLeftCell="A10" activePane="bottomLeft" state="frozen"/>
      <selection pane="bottomLeft" activeCell="BC1" sqref="BC1:BC4"/>
    </sheetView>
  </sheetViews>
  <sheetFormatPr defaultColWidth="9.140625" defaultRowHeight="16.5"/>
  <cols>
    <col min="1" max="1" width="13" style="174" hidden="1" customWidth="1"/>
    <col min="2" max="2" width="10.7109375" style="55" hidden="1" customWidth="1"/>
    <col min="3" max="8" width="5.28515625" style="54" hidden="1" customWidth="1"/>
    <col min="9" max="9" width="2.7109375" hidden="1" customWidth="1"/>
    <col min="10" max="10" width="9.5703125" style="55" hidden="1" customWidth="1"/>
    <col min="11" max="30" width="9.5703125" style="56" hidden="1" customWidth="1"/>
    <col min="31" max="31" width="0.85546875" customWidth="1"/>
    <col min="32" max="32" width="19.140625" style="56" customWidth="1"/>
    <col min="33" max="33" width="11.85546875" style="56" customWidth="1"/>
    <col min="34" max="34" width="19.42578125" style="56" customWidth="1"/>
    <col min="35" max="35" width="21" style="181" customWidth="1"/>
    <col min="36" max="36" width="25.85546875" style="56" hidden="1" customWidth="1"/>
    <col min="37" max="37" width="116.5703125" style="184" customWidth="1"/>
    <col min="38" max="38" width="12.42578125" style="68" customWidth="1"/>
    <col min="39" max="39" width="18.28515625" style="186" customWidth="1"/>
    <col min="40" max="41" width="18.28515625" style="187" customWidth="1"/>
    <col min="42" max="43" width="20.42578125" style="188" customWidth="1"/>
    <col min="44" max="44" width="10.5703125" style="56" hidden="1" customWidth="1"/>
    <col min="45" max="45" width="18.28515625" style="180" customWidth="1"/>
    <col min="46" max="46" width="12.28515625" style="181" customWidth="1"/>
    <col min="47" max="47" width="19.28515625" style="181" hidden="1" customWidth="1"/>
    <col min="48" max="48" width="18.28515625" style="181" hidden="1" customWidth="1"/>
    <col min="49" max="49" width="4.7109375" style="181" customWidth="1"/>
    <col min="50" max="51" width="17.7109375" style="181" customWidth="1"/>
    <col min="52" max="52" width="5.5703125" style="181" customWidth="1"/>
    <col min="53" max="53" width="13.7109375" style="182" customWidth="1"/>
    <col min="54" max="59" width="13.7109375" style="183" customWidth="1"/>
    <col min="60" max="60" width="13.7109375" style="59" customWidth="1"/>
    <col min="61" max="61" width="5" style="60" customWidth="1"/>
    <col min="62" max="64" width="2.85546875" style="55" customWidth="1"/>
    <col min="65" max="65" width="2.28515625" style="55" customWidth="1"/>
    <col min="66" max="67" width="14.28515625" style="56" customWidth="1"/>
    <col min="68" max="16384" width="9.140625" style="55"/>
  </cols>
  <sheetData>
    <row r="1" spans="1:71" ht="13.5" customHeight="1" thickBot="1">
      <c r="A1" s="53"/>
      <c r="B1" s="270"/>
      <c r="C1" s="270"/>
      <c r="D1" s="270"/>
      <c r="E1" s="270"/>
      <c r="F1" s="270"/>
      <c r="AF1" s="271" t="s">
        <v>25</v>
      </c>
      <c r="AG1" s="272"/>
      <c r="AH1" s="272"/>
      <c r="AI1" s="272"/>
      <c r="AJ1" s="272"/>
      <c r="AK1" s="272"/>
      <c r="AL1" s="272"/>
      <c r="AM1" s="272"/>
      <c r="AN1" s="272"/>
      <c r="AO1" s="272"/>
      <c r="AP1" s="272"/>
      <c r="AQ1" s="272"/>
      <c r="AR1" s="272"/>
      <c r="AS1" s="272"/>
      <c r="AT1" s="273"/>
      <c r="AU1" s="277" t="s">
        <v>26</v>
      </c>
      <c r="AV1" s="278" t="s">
        <v>4</v>
      </c>
      <c r="AW1" s="57"/>
      <c r="AX1" s="57"/>
      <c r="AY1" s="57"/>
      <c r="AZ1" s="57"/>
      <c r="BA1" s="279" t="s">
        <v>27</v>
      </c>
      <c r="BB1" s="279"/>
      <c r="BC1" s="280"/>
      <c r="BD1" s="58"/>
      <c r="BE1" s="251" t="s">
        <v>28</v>
      </c>
      <c r="BF1" s="251"/>
      <c r="BG1" s="251"/>
    </row>
    <row r="2" spans="1:71" ht="13.5" customHeight="1">
      <c r="A2" s="61"/>
      <c r="B2" s="252" t="s">
        <v>29</v>
      </c>
      <c r="C2" s="253"/>
      <c r="D2" s="253"/>
      <c r="E2" s="253"/>
      <c r="F2" s="254"/>
      <c r="G2" s="62"/>
      <c r="AF2" s="274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6"/>
      <c r="AU2" s="277"/>
      <c r="AV2" s="278"/>
      <c r="AW2" s="57"/>
      <c r="AX2" s="57"/>
      <c r="AY2" s="57"/>
      <c r="AZ2" s="57"/>
      <c r="BA2" s="279"/>
      <c r="BB2" s="279"/>
      <c r="BC2" s="280"/>
      <c r="BD2" s="58"/>
      <c r="BE2" s="63" t="s">
        <v>3</v>
      </c>
      <c r="BF2" s="64" t="s">
        <v>30</v>
      </c>
      <c r="BG2" s="64" t="s">
        <v>31</v>
      </c>
    </row>
    <row r="3" spans="1:71" s="67" customFormat="1" ht="14.25" customHeight="1">
      <c r="A3" s="61"/>
      <c r="B3" s="255"/>
      <c r="C3" s="256"/>
      <c r="D3" s="256"/>
      <c r="E3" s="256"/>
      <c r="F3" s="257"/>
      <c r="G3" s="65"/>
      <c r="H3" s="66"/>
      <c r="I3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8"/>
      <c r="AF3" s="69"/>
      <c r="AG3" s="70"/>
      <c r="AH3" s="71"/>
      <c r="AI3" s="72"/>
      <c r="AJ3" s="73"/>
      <c r="AK3" s="73"/>
      <c r="AL3" s="261" t="s">
        <v>32</v>
      </c>
      <c r="AM3" s="262"/>
      <c r="AN3" s="261" t="s">
        <v>33</v>
      </c>
      <c r="AO3" s="263"/>
      <c r="AP3" s="262"/>
      <c r="AQ3" s="74" t="s">
        <v>34</v>
      </c>
      <c r="AR3" s="75"/>
      <c r="AS3" s="76"/>
      <c r="AT3" s="77"/>
      <c r="AU3" s="78">
        <f>SUM(AU21:AU90138)</f>
        <v>4166759.1599999974</v>
      </c>
      <c r="AV3" s="79">
        <f>SUM(AV21:AV90138)</f>
        <v>5132786.2500000028</v>
      </c>
      <c r="AW3" s="57"/>
      <c r="AX3" s="80"/>
      <c r="AY3" s="80"/>
      <c r="AZ3" s="80"/>
      <c r="BA3" s="279"/>
      <c r="BB3" s="279"/>
      <c r="BC3" s="280"/>
      <c r="BD3" s="58"/>
      <c r="BE3" s="81" t="s">
        <v>35</v>
      </c>
      <c r="BF3" s="82">
        <v>0.24390000000000001</v>
      </c>
      <c r="BG3" s="82">
        <v>0.30690000000000001</v>
      </c>
      <c r="BH3" s="83"/>
      <c r="BI3" s="84"/>
      <c r="BM3" s="8"/>
      <c r="BN3" s="68"/>
    </row>
    <row r="4" spans="1:71" s="67" customFormat="1" ht="14.25" customHeight="1" thickBot="1">
      <c r="A4" s="61"/>
      <c r="B4" s="258"/>
      <c r="C4" s="259"/>
      <c r="D4" s="259"/>
      <c r="E4" s="259"/>
      <c r="F4" s="260"/>
      <c r="G4" s="66"/>
      <c r="H4" s="66"/>
      <c r="I4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8"/>
      <c r="AF4" s="264" t="s">
        <v>36</v>
      </c>
      <c r="AG4" s="265"/>
      <c r="AH4" s="265"/>
      <c r="AI4" s="265"/>
      <c r="AJ4" s="265"/>
      <c r="AK4" s="266"/>
      <c r="AL4" s="267">
        <v>44593</v>
      </c>
      <c r="AM4" s="268"/>
      <c r="AN4" s="85" t="s">
        <v>37</v>
      </c>
      <c r="AO4" s="86">
        <v>44593</v>
      </c>
      <c r="AP4" s="87"/>
      <c r="AQ4" s="88" t="s">
        <v>38</v>
      </c>
      <c r="AR4" s="89"/>
      <c r="AS4" s="90"/>
      <c r="AT4" s="91"/>
      <c r="AU4"/>
      <c r="AV4"/>
      <c r="AW4" s="57"/>
      <c r="AX4" s="92"/>
      <c r="AY4" s="80"/>
      <c r="AZ4" s="80"/>
      <c r="BA4" s="279"/>
      <c r="BB4" s="279"/>
      <c r="BC4" s="280"/>
      <c r="BD4" s="58"/>
      <c r="BE4" s="81" t="s">
        <v>39</v>
      </c>
      <c r="BF4" s="82">
        <v>0.14660000000000001</v>
      </c>
      <c r="BG4" s="82">
        <v>0.2046</v>
      </c>
      <c r="BH4" s="83"/>
      <c r="BI4" s="84"/>
      <c r="BM4" s="8"/>
      <c r="BN4" s="68"/>
    </row>
    <row r="5" spans="1:71" s="67" customFormat="1" ht="14.25" customHeight="1">
      <c r="A5" s="61"/>
      <c r="B5" s="269"/>
      <c r="C5" s="269"/>
      <c r="D5" s="269"/>
      <c r="E5" s="269"/>
      <c r="F5" s="269"/>
      <c r="G5" s="66"/>
      <c r="H5" s="66"/>
      <c r="I5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8"/>
      <c r="AF5" s="264"/>
      <c r="AG5" s="265"/>
      <c r="AH5" s="265"/>
      <c r="AI5" s="265"/>
      <c r="AJ5" s="265"/>
      <c r="AK5" s="266"/>
      <c r="AL5" s="243" t="s">
        <v>40</v>
      </c>
      <c r="AM5" s="244"/>
      <c r="AN5" s="93" t="s">
        <v>41</v>
      </c>
      <c r="AO5" s="86">
        <v>44593</v>
      </c>
      <c r="AP5" s="87"/>
      <c r="AQ5" s="94"/>
      <c r="AR5" s="89"/>
      <c r="AS5" s="90"/>
      <c r="AT5" s="91"/>
      <c r="AU5" s="95"/>
      <c r="AV5" s="57"/>
      <c r="AW5" s="57"/>
      <c r="AX5" s="96"/>
      <c r="AY5" s="80"/>
      <c r="AZ5" s="80"/>
      <c r="BA5" s="8"/>
      <c r="BB5" s="8"/>
      <c r="BC5" s="8"/>
      <c r="BD5" s="8"/>
      <c r="BE5" s="8"/>
      <c r="BF5" s="8"/>
      <c r="BG5" s="8"/>
      <c r="BH5" s="8"/>
      <c r="BI5" s="84"/>
      <c r="BM5" s="8"/>
      <c r="BN5" s="68"/>
    </row>
    <row r="6" spans="1:71" s="67" customFormat="1" ht="14.25" customHeight="1">
      <c r="A6" s="65"/>
      <c r="C6" s="97"/>
      <c r="D6" s="97"/>
      <c r="E6" s="97"/>
      <c r="F6" s="97"/>
      <c r="G6" s="66"/>
      <c r="H6" s="66"/>
      <c r="I6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8"/>
      <c r="AF6" s="98"/>
      <c r="AG6" s="99"/>
      <c r="AH6" s="72"/>
      <c r="AI6" s="72"/>
      <c r="AJ6" s="100"/>
      <c r="AK6" s="72"/>
      <c r="AL6" s="240">
        <v>0.24390000000000001</v>
      </c>
      <c r="AM6" s="241"/>
      <c r="AN6" s="93" t="s">
        <v>42</v>
      </c>
      <c r="AO6" s="86">
        <v>44593</v>
      </c>
      <c r="AP6" s="87"/>
      <c r="AQ6" s="242" t="str">
        <f>IF(B2="DESONERADO",B2,CONCATENATE("NÃO DES",B2))</f>
        <v>NÃO DESONERADO</v>
      </c>
      <c r="AR6" s="89"/>
      <c r="AS6" s="90"/>
      <c r="AT6" s="91"/>
      <c r="AU6" s="95"/>
      <c r="AV6" s="57"/>
      <c r="AW6" s="57"/>
      <c r="AX6" s="80"/>
      <c r="AY6" s="80"/>
      <c r="AZ6" s="80"/>
      <c r="BA6" s="8"/>
      <c r="BB6" s="8"/>
      <c r="BC6" s="8"/>
      <c r="BD6" s="8"/>
      <c r="BE6" s="8"/>
      <c r="BF6" s="8"/>
      <c r="BG6" s="8"/>
      <c r="BH6" s="8"/>
      <c r="BI6" s="84"/>
      <c r="BM6" s="8"/>
      <c r="BN6" s="68"/>
    </row>
    <row r="7" spans="1:71" s="67" customFormat="1" ht="14.25" customHeight="1" thickBot="1">
      <c r="A7" s="101"/>
      <c r="C7" s="97"/>
      <c r="D7" s="97"/>
      <c r="E7" s="97"/>
      <c r="F7" s="97"/>
      <c r="G7" s="66"/>
      <c r="H7" s="66"/>
      <c r="I7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8"/>
      <c r="AF7" s="98"/>
      <c r="AG7" s="99"/>
      <c r="AH7" s="72"/>
      <c r="AI7" s="72"/>
      <c r="AJ7" s="100"/>
      <c r="AK7" s="72"/>
      <c r="AL7" s="243" t="s">
        <v>43</v>
      </c>
      <c r="AM7" s="244"/>
      <c r="AN7" s="93"/>
      <c r="AO7" s="102"/>
      <c r="AP7" s="87"/>
      <c r="AQ7" s="242"/>
      <c r="AR7" s="89"/>
      <c r="AS7" s="90"/>
      <c r="AT7" s="91"/>
      <c r="AU7" s="95"/>
      <c r="AV7" s="57"/>
      <c r="AW7" s="57"/>
      <c r="AX7" s="80"/>
      <c r="AY7" s="80"/>
      <c r="AZ7" s="80"/>
      <c r="BA7" s="8"/>
      <c r="BB7" s="8"/>
      <c r="BC7" s="8"/>
      <c r="BD7" s="8"/>
      <c r="BE7" s="8"/>
      <c r="BF7" s="8"/>
      <c r="BG7" s="8"/>
      <c r="BH7" s="8"/>
      <c r="BI7" s="84"/>
      <c r="BM7" s="8"/>
      <c r="BN7" s="68"/>
    </row>
    <row r="8" spans="1:71" s="67" customFormat="1" ht="17.25" customHeight="1">
      <c r="A8" s="101"/>
      <c r="C8" s="66"/>
      <c r="D8" s="66"/>
      <c r="E8" s="66"/>
      <c r="F8" s="66"/>
      <c r="G8" s="66"/>
      <c r="H8" s="66"/>
      <c r="I8"/>
      <c r="J8" s="245" t="s">
        <v>44</v>
      </c>
      <c r="K8" s="246"/>
      <c r="L8" s="246"/>
      <c r="M8" s="246"/>
      <c r="N8" s="246"/>
      <c r="O8" s="247"/>
      <c r="P8" s="247"/>
      <c r="Q8" s="245" t="s">
        <v>26</v>
      </c>
      <c r="R8" s="246"/>
      <c r="S8" s="246"/>
      <c r="T8" s="246"/>
      <c r="U8" s="246"/>
      <c r="V8" s="246"/>
      <c r="W8" s="248"/>
      <c r="X8" s="245" t="s">
        <v>4</v>
      </c>
      <c r="Y8" s="246"/>
      <c r="Z8" s="246"/>
      <c r="AA8" s="246"/>
      <c r="AB8" s="246"/>
      <c r="AC8" s="246"/>
      <c r="AD8" s="248"/>
      <c r="AE8" s="8"/>
      <c r="AF8" s="103"/>
      <c r="AG8" s="89"/>
      <c r="AH8" s="89"/>
      <c r="AI8" s="104"/>
      <c r="AJ8" s="89"/>
      <c r="AK8" s="105"/>
      <c r="AL8" s="249">
        <v>0.14660000000000001</v>
      </c>
      <c r="AM8" s="250"/>
      <c r="AN8" s="106"/>
      <c r="AO8" s="86"/>
      <c r="AP8" s="107"/>
      <c r="AQ8" s="108"/>
      <c r="AR8" s="89"/>
      <c r="AS8" s="109"/>
      <c r="AT8" s="110"/>
      <c r="AU8"/>
      <c r="AV8"/>
      <c r="AW8" s="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</row>
    <row r="9" spans="1:71" s="124" customFormat="1" ht="47.45" customHeight="1">
      <c r="A9" s="112" t="s">
        <v>46</v>
      </c>
      <c r="B9" s="113" t="s">
        <v>47</v>
      </c>
      <c r="C9" s="237" t="s">
        <v>44</v>
      </c>
      <c r="D9" s="238"/>
      <c r="E9" s="238"/>
      <c r="F9" s="238"/>
      <c r="G9" s="238"/>
      <c r="H9" s="239"/>
      <c r="I9"/>
      <c r="J9" s="114" t="s">
        <v>48</v>
      </c>
      <c r="K9" s="64">
        <v>1</v>
      </c>
      <c r="L9" s="64">
        <v>2</v>
      </c>
      <c r="M9" s="64">
        <v>3</v>
      </c>
      <c r="N9" s="64">
        <v>4</v>
      </c>
      <c r="O9" s="115">
        <v>5</v>
      </c>
      <c r="P9" s="116">
        <v>6</v>
      </c>
      <c r="Q9" s="114" t="s">
        <v>49</v>
      </c>
      <c r="R9" s="64">
        <v>1</v>
      </c>
      <c r="S9" s="64">
        <v>2</v>
      </c>
      <c r="T9" s="64">
        <v>3</v>
      </c>
      <c r="U9" s="64">
        <v>4</v>
      </c>
      <c r="V9" s="64">
        <v>5</v>
      </c>
      <c r="W9" s="115">
        <v>6</v>
      </c>
      <c r="X9" s="114" t="s">
        <v>49</v>
      </c>
      <c r="Y9" s="64">
        <v>1</v>
      </c>
      <c r="Z9" s="64">
        <v>2</v>
      </c>
      <c r="AA9" s="64">
        <v>3</v>
      </c>
      <c r="AB9" s="64">
        <v>4</v>
      </c>
      <c r="AC9" s="64">
        <v>5</v>
      </c>
      <c r="AD9" s="115">
        <v>6</v>
      </c>
      <c r="AE9" s="68"/>
      <c r="AF9" s="117" t="s">
        <v>50</v>
      </c>
      <c r="AG9" s="118" t="s">
        <v>2</v>
      </c>
      <c r="AH9" s="118" t="s">
        <v>51</v>
      </c>
      <c r="AI9" s="118" t="s">
        <v>52</v>
      </c>
      <c r="AJ9" s="118" t="s">
        <v>45</v>
      </c>
      <c r="AK9" s="118" t="s">
        <v>53</v>
      </c>
      <c r="AL9" s="118" t="s">
        <v>54</v>
      </c>
      <c r="AM9" s="119" t="s">
        <v>55</v>
      </c>
      <c r="AN9" s="120" t="s">
        <v>56</v>
      </c>
      <c r="AO9" s="120" t="s">
        <v>57</v>
      </c>
      <c r="AP9" s="121" t="s">
        <v>58</v>
      </c>
      <c r="AQ9" s="121" t="s">
        <v>59</v>
      </c>
      <c r="AR9" s="104"/>
      <c r="AS9" s="122" t="s">
        <v>60</v>
      </c>
      <c r="AT9" s="123" t="s">
        <v>61</v>
      </c>
      <c r="AU9"/>
      <c r="AV9" s="111"/>
      <c r="AW9" s="111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</row>
    <row r="10" spans="1:71" s="67" customFormat="1">
      <c r="A10" s="125">
        <v>1</v>
      </c>
      <c r="B10" s="125" t="s">
        <v>66</v>
      </c>
      <c r="C10" s="126">
        <v>1</v>
      </c>
      <c r="D10" s="126"/>
      <c r="E10" s="126"/>
      <c r="F10" s="126"/>
      <c r="G10" s="126"/>
      <c r="H10" s="126"/>
      <c r="I10"/>
      <c r="J10" s="127">
        <f t="shared" ref="J10:J75" si="0">COUNT(C10:H10)</f>
        <v>1</v>
      </c>
      <c r="K10" s="128">
        <f t="shared" ref="K10:K75" si="1">C10</f>
        <v>1</v>
      </c>
      <c r="L10" s="128">
        <f t="shared" ref="L10:P61" si="2">IF(D10&lt;&gt;"",CONCATENATE(K10,".",D10),K10)</f>
        <v>1</v>
      </c>
      <c r="M10" s="128">
        <f t="shared" si="2"/>
        <v>1</v>
      </c>
      <c r="N10" s="128">
        <f t="shared" si="2"/>
        <v>1</v>
      </c>
      <c r="O10" s="128">
        <f t="shared" si="2"/>
        <v>1</v>
      </c>
      <c r="P10" s="129">
        <f t="shared" si="2"/>
        <v>1</v>
      </c>
      <c r="Q10" s="130">
        <f t="shared" ref="Q10:Q75" si="3">ROUND(AM10*AN10,2)</f>
        <v>0</v>
      </c>
      <c r="R10" s="128">
        <f t="shared" ref="R10:V60" si="4">IF($J10=R$9,SUMIF(K$10:K$394,$AG10,$Q$10:$Q$394),0)</f>
        <v>471990.73</v>
      </c>
      <c r="S10" s="128">
        <f t="shared" si="4"/>
        <v>0</v>
      </c>
      <c r="T10" s="128">
        <f t="shared" si="4"/>
        <v>0</v>
      </c>
      <c r="U10" s="128">
        <f t="shared" si="4"/>
        <v>0</v>
      </c>
      <c r="V10" s="128">
        <f t="shared" si="4"/>
        <v>0</v>
      </c>
      <c r="W10" s="131">
        <f t="shared" ref="W10:W73" si="5">IF($J10=V$9,SUMIF(P$10:P$394,$AG10,$Q$10:$Q$394),0)</f>
        <v>0</v>
      </c>
      <c r="X10" s="130">
        <f t="shared" ref="X10:X75" si="6">IF(B10&lt;&gt;"",0,ROUND(AM10*AO10,2))</f>
        <v>0</v>
      </c>
      <c r="Y10" s="128">
        <f t="shared" ref="Y10:AC60" si="7">IF($J10=Y$9,SUMIF(K$10:K$394,$AG10,$X$10:$X$394),0)</f>
        <v>587108.65</v>
      </c>
      <c r="Z10" s="128">
        <f t="shared" si="7"/>
        <v>0</v>
      </c>
      <c r="AA10" s="128">
        <f t="shared" si="7"/>
        <v>0</v>
      </c>
      <c r="AB10" s="128">
        <f t="shared" si="7"/>
        <v>0</v>
      </c>
      <c r="AC10" s="128">
        <f t="shared" si="7"/>
        <v>0</v>
      </c>
      <c r="AD10" s="131">
        <f t="shared" ref="AD10:AD73" si="8">IF($J10=AC$9,SUMIF(P$10:P$394,$AG10,$X$10:$X$394),0)</f>
        <v>0</v>
      </c>
      <c r="AE10" s="68"/>
      <c r="AF10" s="132"/>
      <c r="AG10" s="133">
        <f>P10</f>
        <v>1</v>
      </c>
      <c r="AH10" s="134"/>
      <c r="AI10" s="135" t="s">
        <v>73</v>
      </c>
      <c r="AJ10" s="133"/>
      <c r="AK10" s="136" t="s">
        <v>67</v>
      </c>
      <c r="AL10" s="134"/>
      <c r="AM10" s="137">
        <v>0</v>
      </c>
      <c r="AN10" s="138"/>
      <c r="AO10" s="138"/>
      <c r="AP10" s="139">
        <f t="shared" ref="AP10:AP75" si="9">IF(B10&lt;&gt;"",SUM(R10:W10),ROUND(AM10*AN10,2))</f>
        <v>471990.73</v>
      </c>
      <c r="AQ10" s="139">
        <f t="shared" ref="AQ10:AQ75" si="10">IF(B10&lt;&gt;"",SUM(Y10:AD10),ROUND(AM10*AO10,2))</f>
        <v>587108.65</v>
      </c>
      <c r="AR10" s="140">
        <f t="shared" ref="AR10:AR75" si="11">AG10</f>
        <v>1</v>
      </c>
      <c r="AS10" s="141" t="s">
        <v>39</v>
      </c>
      <c r="AT10" s="142" t="s">
        <v>68</v>
      </c>
      <c r="AU10" s="143"/>
      <c r="AV10" s="144"/>
      <c r="AW10" s="145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 s="146"/>
      <c r="BQ10" s="146"/>
    </row>
    <row r="11" spans="1:71" s="67" customFormat="1">
      <c r="A11" s="125">
        <f t="shared" ref="A11:A73" si="12">A10+1</f>
        <v>2</v>
      </c>
      <c r="B11" s="125" t="s">
        <v>69</v>
      </c>
      <c r="C11" s="126">
        <v>1</v>
      </c>
      <c r="D11" s="126">
        <v>1</v>
      </c>
      <c r="E11" s="126"/>
      <c r="F11" s="126"/>
      <c r="G11" s="126"/>
      <c r="H11" s="126"/>
      <c r="I11"/>
      <c r="J11" s="127">
        <f t="shared" si="0"/>
        <v>2</v>
      </c>
      <c r="K11" s="128">
        <f t="shared" si="1"/>
        <v>1</v>
      </c>
      <c r="L11" s="128" t="str">
        <f t="shared" si="2"/>
        <v>1.1</v>
      </c>
      <c r="M11" s="128" t="str">
        <f t="shared" si="2"/>
        <v>1.1</v>
      </c>
      <c r="N11" s="128" t="str">
        <f t="shared" si="2"/>
        <v>1.1</v>
      </c>
      <c r="O11" s="128" t="str">
        <f t="shared" si="2"/>
        <v>1.1</v>
      </c>
      <c r="P11" s="129" t="str">
        <f t="shared" si="2"/>
        <v>1.1</v>
      </c>
      <c r="Q11" s="130">
        <f t="shared" si="3"/>
        <v>0</v>
      </c>
      <c r="R11" s="128">
        <f t="shared" si="4"/>
        <v>0</v>
      </c>
      <c r="S11" s="128">
        <f t="shared" si="4"/>
        <v>417849.04000000004</v>
      </c>
      <c r="T11" s="128">
        <f t="shared" si="4"/>
        <v>0</v>
      </c>
      <c r="U11" s="128">
        <f t="shared" si="4"/>
        <v>0</v>
      </c>
      <c r="V11" s="128">
        <f t="shared" si="4"/>
        <v>0</v>
      </c>
      <c r="W11" s="131">
        <f t="shared" si="5"/>
        <v>0</v>
      </c>
      <c r="X11" s="130">
        <f t="shared" si="6"/>
        <v>0</v>
      </c>
      <c r="Y11" s="128">
        <f t="shared" si="7"/>
        <v>0</v>
      </c>
      <c r="Z11" s="128">
        <f t="shared" si="7"/>
        <v>519762.42</v>
      </c>
      <c r="AA11" s="128">
        <f t="shared" si="7"/>
        <v>0</v>
      </c>
      <c r="AB11" s="128">
        <f t="shared" si="7"/>
        <v>0</v>
      </c>
      <c r="AC11" s="128">
        <f t="shared" si="7"/>
        <v>0</v>
      </c>
      <c r="AD11" s="131">
        <f t="shared" si="8"/>
        <v>0</v>
      </c>
      <c r="AE11" s="147"/>
      <c r="AF11" s="132"/>
      <c r="AG11" s="133" t="s">
        <v>6</v>
      </c>
      <c r="AH11" s="134"/>
      <c r="AI11" s="135" t="s">
        <v>73</v>
      </c>
      <c r="AJ11" s="148" t="s">
        <v>190</v>
      </c>
      <c r="AK11" s="136" t="s">
        <v>70</v>
      </c>
      <c r="AL11" s="134"/>
      <c r="AM11" s="137">
        <v>0</v>
      </c>
      <c r="AN11" s="138"/>
      <c r="AO11" s="138"/>
      <c r="AP11" s="139">
        <f t="shared" si="9"/>
        <v>417849.04000000004</v>
      </c>
      <c r="AQ11" s="139">
        <f t="shared" si="10"/>
        <v>519762.42</v>
      </c>
      <c r="AR11" s="140" t="str">
        <f t="shared" si="11"/>
        <v>1.1</v>
      </c>
      <c r="AS11" s="141"/>
      <c r="AT11" s="142">
        <v>0</v>
      </c>
      <c r="AU11" s="144" t="str">
        <f>IF(AL11="","",AP11)</f>
        <v/>
      </c>
      <c r="AV11" s="149"/>
      <c r="AW11" s="145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 s="146"/>
      <c r="BQ11" s="146"/>
    </row>
    <row r="12" spans="1:71" s="67" customFormat="1" ht="17.25" customHeight="1">
      <c r="A12" s="125">
        <f t="shared" si="12"/>
        <v>3</v>
      </c>
      <c r="B12" s="125"/>
      <c r="C12" s="126">
        <v>1</v>
      </c>
      <c r="D12" s="126">
        <v>1</v>
      </c>
      <c r="E12" s="126">
        <v>1</v>
      </c>
      <c r="F12" s="126"/>
      <c r="G12" s="126"/>
      <c r="H12" s="126"/>
      <c r="I12"/>
      <c r="J12" s="127">
        <f t="shared" si="0"/>
        <v>3</v>
      </c>
      <c r="K12" s="128">
        <f t="shared" si="1"/>
        <v>1</v>
      </c>
      <c r="L12" s="128" t="str">
        <f t="shared" si="2"/>
        <v>1.1</v>
      </c>
      <c r="M12" s="128" t="str">
        <f t="shared" si="2"/>
        <v>1.1.1</v>
      </c>
      <c r="N12" s="128" t="str">
        <f t="shared" si="2"/>
        <v>1.1.1</v>
      </c>
      <c r="O12" s="128" t="str">
        <f t="shared" si="2"/>
        <v>1.1.1</v>
      </c>
      <c r="P12" s="129" t="str">
        <f t="shared" si="2"/>
        <v>1.1.1</v>
      </c>
      <c r="Q12" s="130">
        <f t="shared" si="3"/>
        <v>249940.34</v>
      </c>
      <c r="R12" s="128">
        <f t="shared" si="4"/>
        <v>0</v>
      </c>
      <c r="S12" s="128">
        <f t="shared" si="4"/>
        <v>0</v>
      </c>
      <c r="T12" s="128">
        <f t="shared" si="4"/>
        <v>249940.34</v>
      </c>
      <c r="U12" s="128">
        <f t="shared" si="4"/>
        <v>0</v>
      </c>
      <c r="V12" s="128">
        <f t="shared" si="4"/>
        <v>0</v>
      </c>
      <c r="W12" s="131">
        <f t="shared" si="5"/>
        <v>0</v>
      </c>
      <c r="X12" s="130">
        <f t="shared" si="6"/>
        <v>310900.78999999998</v>
      </c>
      <c r="Y12" s="128">
        <f t="shared" si="7"/>
        <v>0</v>
      </c>
      <c r="Z12" s="128">
        <f t="shared" si="7"/>
        <v>0</v>
      </c>
      <c r="AA12" s="128">
        <f t="shared" si="7"/>
        <v>310900.78999999998</v>
      </c>
      <c r="AB12" s="128">
        <f t="shared" si="7"/>
        <v>0</v>
      </c>
      <c r="AC12" s="128">
        <f t="shared" si="7"/>
        <v>0</v>
      </c>
      <c r="AD12" s="131">
        <f t="shared" si="8"/>
        <v>0</v>
      </c>
      <c r="AE12" s="68"/>
      <c r="AF12" s="132" t="s">
        <v>71</v>
      </c>
      <c r="AG12" s="133" t="str">
        <f t="shared" ref="AG12:AG77" si="13">P12</f>
        <v>1.1.1</v>
      </c>
      <c r="AH12" s="150" t="s">
        <v>72</v>
      </c>
      <c r="AI12" s="135" t="s">
        <v>65</v>
      </c>
      <c r="AJ12" s="148" t="s">
        <v>191</v>
      </c>
      <c r="AK12" s="136" t="s">
        <v>192</v>
      </c>
      <c r="AL12" s="134" t="s">
        <v>193</v>
      </c>
      <c r="AM12" s="151">
        <v>1</v>
      </c>
      <c r="AN12" s="138">
        <v>249940.34</v>
      </c>
      <c r="AO12" s="138">
        <f>IF(AN12&lt;&gt;"",ROUND(AN12*(1+AT12),2),0)</f>
        <v>310900.78999999998</v>
      </c>
      <c r="AP12" s="139">
        <f t="shared" si="9"/>
        <v>249940.34</v>
      </c>
      <c r="AQ12" s="139">
        <f t="shared" si="10"/>
        <v>310900.78999999998</v>
      </c>
      <c r="AR12" s="140" t="str">
        <f t="shared" si="11"/>
        <v>1.1.1</v>
      </c>
      <c r="AS12" s="141" t="s">
        <v>73</v>
      </c>
      <c r="AT12" s="142">
        <v>0.24390000000000001</v>
      </c>
      <c r="AU12" s="152"/>
      <c r="AV12" s="144"/>
      <c r="AW12" s="145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</row>
    <row r="13" spans="1:71" s="67" customFormat="1" ht="17.25" customHeight="1">
      <c r="A13" s="125">
        <f t="shared" si="12"/>
        <v>4</v>
      </c>
      <c r="B13" s="125"/>
      <c r="C13" s="126">
        <v>1</v>
      </c>
      <c r="D13" s="126">
        <v>1</v>
      </c>
      <c r="E13" s="126">
        <v>2</v>
      </c>
      <c r="F13" s="126"/>
      <c r="G13" s="126"/>
      <c r="H13" s="126"/>
      <c r="I13"/>
      <c r="J13" s="127">
        <f>COUNT(C13:H13)</f>
        <v>3</v>
      </c>
      <c r="K13" s="128">
        <f>C13</f>
        <v>1</v>
      </c>
      <c r="L13" s="128" t="str">
        <f>IF(D13&lt;&gt;"",CONCATENATE(K13,".",D13),K13)</f>
        <v>1.1</v>
      </c>
      <c r="M13" s="128" t="str">
        <f>IF(E13&lt;&gt;"",CONCATENATE(L13,".",E13),L13)</f>
        <v>1.1.2</v>
      </c>
      <c r="N13" s="128" t="str">
        <f>IF(F13&lt;&gt;"",CONCATENATE(M13,".",F13),M13)</f>
        <v>1.1.2</v>
      </c>
      <c r="O13" s="128" t="str">
        <f>IF(G13&lt;&gt;"",CONCATENATE(N13,".",G13),N13)</f>
        <v>1.1.2</v>
      </c>
      <c r="P13" s="129" t="str">
        <f>IF(H13&lt;&gt;"",CONCATENATE(O13,".",H13),O13)</f>
        <v>1.1.2</v>
      </c>
      <c r="Q13" s="130">
        <f>ROUND(AM13*AN13,2)</f>
        <v>167908.7</v>
      </c>
      <c r="R13" s="128">
        <f t="shared" si="4"/>
        <v>0</v>
      </c>
      <c r="S13" s="128">
        <f t="shared" si="4"/>
        <v>0</v>
      </c>
      <c r="T13" s="128">
        <f t="shared" si="4"/>
        <v>167908.7</v>
      </c>
      <c r="U13" s="128">
        <f t="shared" si="4"/>
        <v>0</v>
      </c>
      <c r="V13" s="128">
        <f t="shared" si="4"/>
        <v>0</v>
      </c>
      <c r="W13" s="131">
        <f t="shared" si="5"/>
        <v>0</v>
      </c>
      <c r="X13" s="130">
        <f>IF(B13&lt;&gt;"",0,ROUND(AM13*AO13,2))</f>
        <v>208861.63</v>
      </c>
      <c r="Y13" s="128">
        <f t="shared" si="7"/>
        <v>0</v>
      </c>
      <c r="Z13" s="128">
        <f t="shared" si="7"/>
        <v>0</v>
      </c>
      <c r="AA13" s="128">
        <f t="shared" si="7"/>
        <v>208861.63</v>
      </c>
      <c r="AB13" s="128">
        <f t="shared" si="7"/>
        <v>0</v>
      </c>
      <c r="AC13" s="128">
        <f t="shared" si="7"/>
        <v>0</v>
      </c>
      <c r="AD13" s="131">
        <f t="shared" si="8"/>
        <v>0</v>
      </c>
      <c r="AE13" s="68"/>
      <c r="AF13" s="132" t="s">
        <v>71</v>
      </c>
      <c r="AG13" s="133" t="str">
        <f>P13</f>
        <v>1.1.2</v>
      </c>
      <c r="AH13" s="150" t="s">
        <v>74</v>
      </c>
      <c r="AI13" s="135" t="s">
        <v>65</v>
      </c>
      <c r="AJ13" s="148" t="s">
        <v>194</v>
      </c>
      <c r="AK13" s="136" t="s">
        <v>195</v>
      </c>
      <c r="AL13" s="134" t="s">
        <v>193</v>
      </c>
      <c r="AM13" s="151">
        <v>1</v>
      </c>
      <c r="AN13" s="138">
        <v>167908.7</v>
      </c>
      <c r="AO13" s="138">
        <f>IF(AN13&lt;&gt;"",ROUND(AN13*(1+AT13),2),0)</f>
        <v>208861.63</v>
      </c>
      <c r="AP13" s="139">
        <f>IF(B13&lt;&gt;"",SUM(R13:W13),ROUND(AM13*AN13,2))</f>
        <v>167908.7</v>
      </c>
      <c r="AQ13" s="139">
        <f>IF(B13&lt;&gt;"",SUM(Y13:AD13),ROUND(AM13*AO13,2))</f>
        <v>208861.63</v>
      </c>
      <c r="AR13" s="140" t="str">
        <f>AG13</f>
        <v>1.1.2</v>
      </c>
      <c r="AS13" s="141" t="s">
        <v>73</v>
      </c>
      <c r="AT13" s="142">
        <v>0.24390000000000001</v>
      </c>
      <c r="AU13" s="152"/>
      <c r="AV13" s="144"/>
      <c r="AW13" s="145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</row>
    <row r="14" spans="1:71" s="67" customFormat="1">
      <c r="A14" s="125">
        <f t="shared" si="12"/>
        <v>5</v>
      </c>
      <c r="B14" s="125" t="s">
        <v>69</v>
      </c>
      <c r="C14" s="126">
        <v>1</v>
      </c>
      <c r="D14" s="126">
        <v>2</v>
      </c>
      <c r="E14" s="126"/>
      <c r="F14" s="126"/>
      <c r="G14" s="126"/>
      <c r="H14" s="126"/>
      <c r="I14"/>
      <c r="J14" s="127">
        <f t="shared" si="0"/>
        <v>2</v>
      </c>
      <c r="K14" s="128">
        <f t="shared" si="1"/>
        <v>1</v>
      </c>
      <c r="L14" s="128" t="str">
        <f t="shared" si="2"/>
        <v>1.2</v>
      </c>
      <c r="M14" s="128" t="str">
        <f t="shared" si="2"/>
        <v>1.2</v>
      </c>
      <c r="N14" s="128" t="str">
        <f t="shared" si="2"/>
        <v>1.2</v>
      </c>
      <c r="O14" s="128" t="str">
        <f t="shared" si="2"/>
        <v>1.2</v>
      </c>
      <c r="P14" s="129" t="str">
        <f t="shared" si="2"/>
        <v>1.2</v>
      </c>
      <c r="Q14" s="130">
        <f t="shared" si="3"/>
        <v>0</v>
      </c>
      <c r="R14" s="128">
        <f t="shared" si="4"/>
        <v>0</v>
      </c>
      <c r="S14" s="128">
        <f t="shared" si="4"/>
        <v>54141.69</v>
      </c>
      <c r="T14" s="128">
        <f t="shared" si="4"/>
        <v>0</v>
      </c>
      <c r="U14" s="128">
        <f t="shared" si="4"/>
        <v>0</v>
      </c>
      <c r="V14" s="128">
        <f t="shared" si="4"/>
        <v>0</v>
      </c>
      <c r="W14" s="131">
        <f t="shared" si="5"/>
        <v>0</v>
      </c>
      <c r="X14" s="130">
        <f t="shared" si="6"/>
        <v>0</v>
      </c>
      <c r="Y14" s="128">
        <f t="shared" si="7"/>
        <v>0</v>
      </c>
      <c r="Z14" s="128">
        <f t="shared" si="7"/>
        <v>67346.23000000001</v>
      </c>
      <c r="AA14" s="128">
        <f t="shared" si="7"/>
        <v>0</v>
      </c>
      <c r="AB14" s="128">
        <f t="shared" si="7"/>
        <v>0</v>
      </c>
      <c r="AC14" s="128">
        <f t="shared" si="7"/>
        <v>0</v>
      </c>
      <c r="AD14" s="131">
        <f t="shared" si="8"/>
        <v>0</v>
      </c>
      <c r="AE14" s="68"/>
      <c r="AF14" s="132"/>
      <c r="AG14" s="133" t="str">
        <f t="shared" si="13"/>
        <v>1.2</v>
      </c>
      <c r="AH14" s="134"/>
      <c r="AI14" s="135" t="s">
        <v>73</v>
      </c>
      <c r="AJ14" s="148" t="s">
        <v>190</v>
      </c>
      <c r="AK14" s="136" t="s">
        <v>75</v>
      </c>
      <c r="AL14" s="134"/>
      <c r="AM14" s="137">
        <v>0</v>
      </c>
      <c r="AN14" s="138"/>
      <c r="AO14" s="138"/>
      <c r="AP14" s="139">
        <f t="shared" si="9"/>
        <v>54141.69</v>
      </c>
      <c r="AQ14" s="139">
        <f t="shared" si="10"/>
        <v>67346.23000000001</v>
      </c>
      <c r="AR14" s="140" t="str">
        <f t="shared" si="11"/>
        <v>1.2</v>
      </c>
      <c r="AS14" s="141"/>
      <c r="AT14" s="142">
        <v>0</v>
      </c>
      <c r="AU14" s="144" t="str">
        <f>IF(AL14="","",AP14)</f>
        <v/>
      </c>
      <c r="AV14" s="144">
        <f>IF(AN14&gt;0,AQ14,0)</f>
        <v>0</v>
      </c>
      <c r="AW14" s="145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 s="146"/>
      <c r="BQ14" s="146"/>
    </row>
    <row r="15" spans="1:71" s="67" customFormat="1" ht="30" customHeight="1">
      <c r="A15" s="125">
        <f t="shared" si="12"/>
        <v>6</v>
      </c>
      <c r="B15" s="125"/>
      <c r="C15" s="126">
        <v>1</v>
      </c>
      <c r="D15" s="126">
        <v>2</v>
      </c>
      <c r="E15" s="126">
        <v>1</v>
      </c>
      <c r="F15" s="126"/>
      <c r="G15" s="126"/>
      <c r="H15" s="126"/>
      <c r="I15"/>
      <c r="J15" s="127">
        <f t="shared" si="0"/>
        <v>3</v>
      </c>
      <c r="K15" s="128">
        <f t="shared" si="1"/>
        <v>1</v>
      </c>
      <c r="L15" s="128" t="str">
        <f t="shared" si="2"/>
        <v>1.2</v>
      </c>
      <c r="M15" s="128" t="str">
        <f t="shared" si="2"/>
        <v>1.2.1</v>
      </c>
      <c r="N15" s="128" t="str">
        <f t="shared" si="2"/>
        <v>1.2.1</v>
      </c>
      <c r="O15" s="128" t="str">
        <f t="shared" si="2"/>
        <v>1.2.1</v>
      </c>
      <c r="P15" s="129" t="str">
        <f t="shared" si="2"/>
        <v>1.2.1</v>
      </c>
      <c r="Q15" s="130">
        <f t="shared" si="3"/>
        <v>6016.5</v>
      </c>
      <c r="R15" s="128">
        <f t="shared" si="4"/>
        <v>0</v>
      </c>
      <c r="S15" s="128">
        <f t="shared" si="4"/>
        <v>0</v>
      </c>
      <c r="T15" s="128">
        <f t="shared" si="4"/>
        <v>6016.5</v>
      </c>
      <c r="U15" s="128">
        <f t="shared" si="4"/>
        <v>0</v>
      </c>
      <c r="V15" s="128">
        <f t="shared" si="4"/>
        <v>0</v>
      </c>
      <c r="W15" s="131">
        <f t="shared" si="5"/>
        <v>0</v>
      </c>
      <c r="X15" s="130">
        <f t="shared" si="6"/>
        <v>7483.91</v>
      </c>
      <c r="Y15" s="128">
        <f t="shared" si="7"/>
        <v>0</v>
      </c>
      <c r="Z15" s="128">
        <f t="shared" si="7"/>
        <v>0</v>
      </c>
      <c r="AA15" s="128">
        <f t="shared" si="7"/>
        <v>7483.91</v>
      </c>
      <c r="AB15" s="128">
        <f t="shared" si="7"/>
        <v>0</v>
      </c>
      <c r="AC15" s="128">
        <f t="shared" si="7"/>
        <v>0</v>
      </c>
      <c r="AD15" s="131">
        <f t="shared" si="8"/>
        <v>0</v>
      </c>
      <c r="AE15" s="68"/>
      <c r="AF15" s="132" t="s">
        <v>71</v>
      </c>
      <c r="AG15" s="133" t="str">
        <f t="shared" si="13"/>
        <v>1.2.1</v>
      </c>
      <c r="AH15" s="150">
        <v>10775</v>
      </c>
      <c r="AI15" s="135" t="s">
        <v>63</v>
      </c>
      <c r="AJ15" s="148" t="s">
        <v>196</v>
      </c>
      <c r="AK15" s="136" t="s">
        <v>197</v>
      </c>
      <c r="AL15" s="134" t="s">
        <v>198</v>
      </c>
      <c r="AM15" s="151">
        <v>7</v>
      </c>
      <c r="AN15" s="138">
        <v>859.5</v>
      </c>
      <c r="AO15" s="138">
        <f t="shared" ref="AO15:AO21" si="14">IF(AN15&lt;&gt;"",ROUND(AN15*(1+AT15),2),0)</f>
        <v>1069.1300000000001</v>
      </c>
      <c r="AP15" s="139">
        <f t="shared" si="9"/>
        <v>6016.5</v>
      </c>
      <c r="AQ15" s="139">
        <f t="shared" si="10"/>
        <v>7483.91</v>
      </c>
      <c r="AR15" s="140" t="str">
        <f t="shared" si="11"/>
        <v>1.2.1</v>
      </c>
      <c r="AS15" s="141"/>
      <c r="AT15" s="142">
        <v>0.24390000000000001</v>
      </c>
      <c r="AU15" s="144">
        <f>IF(AL15="","",AP15)</f>
        <v>6016.5</v>
      </c>
      <c r="AV15" s="144">
        <f>IF(AN15&gt;0,AQ15,0)</f>
        <v>7483.91</v>
      </c>
      <c r="AW15" s="14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</row>
    <row r="16" spans="1:71" s="67" customFormat="1" ht="30" customHeight="1">
      <c r="A16" s="125">
        <f t="shared" si="12"/>
        <v>7</v>
      </c>
      <c r="B16" s="125"/>
      <c r="C16" s="126">
        <v>1</v>
      </c>
      <c r="D16" s="126">
        <v>2</v>
      </c>
      <c r="E16" s="126">
        <v>2</v>
      </c>
      <c r="F16" s="126"/>
      <c r="G16" s="126"/>
      <c r="H16" s="126"/>
      <c r="I16"/>
      <c r="J16" s="127">
        <f>COUNT(C16:H16)</f>
        <v>3</v>
      </c>
      <c r="K16" s="128">
        <f>C16</f>
        <v>1</v>
      </c>
      <c r="L16" s="128" t="str">
        <f t="shared" si="2"/>
        <v>1.2</v>
      </c>
      <c r="M16" s="128" t="str">
        <f t="shared" si="2"/>
        <v>1.2.2</v>
      </c>
      <c r="N16" s="128" t="str">
        <f t="shared" si="2"/>
        <v>1.2.2</v>
      </c>
      <c r="O16" s="128" t="str">
        <f t="shared" si="2"/>
        <v>1.2.2</v>
      </c>
      <c r="P16" s="129" t="str">
        <f t="shared" si="2"/>
        <v>1.2.2</v>
      </c>
      <c r="Q16" s="130">
        <f>ROUND(AM16*AN16,2)</f>
        <v>7520.59</v>
      </c>
      <c r="R16" s="128">
        <f t="shared" si="4"/>
        <v>0</v>
      </c>
      <c r="S16" s="128">
        <f t="shared" si="4"/>
        <v>0</v>
      </c>
      <c r="T16" s="128">
        <f t="shared" si="4"/>
        <v>7520.59</v>
      </c>
      <c r="U16" s="128">
        <f t="shared" si="4"/>
        <v>0</v>
      </c>
      <c r="V16" s="128">
        <f t="shared" si="4"/>
        <v>0</v>
      </c>
      <c r="W16" s="131">
        <f t="shared" si="5"/>
        <v>0</v>
      </c>
      <c r="X16" s="130">
        <f>IF(B16&lt;&gt;"",0,ROUND(AM16*AO16,2))</f>
        <v>9354.8700000000008</v>
      </c>
      <c r="Y16" s="128">
        <f t="shared" si="7"/>
        <v>0</v>
      </c>
      <c r="Z16" s="128">
        <f t="shared" si="7"/>
        <v>0</v>
      </c>
      <c r="AA16" s="128">
        <f t="shared" si="7"/>
        <v>9354.8700000000008</v>
      </c>
      <c r="AB16" s="128">
        <f t="shared" si="7"/>
        <v>0</v>
      </c>
      <c r="AC16" s="128">
        <f t="shared" si="7"/>
        <v>0</v>
      </c>
      <c r="AD16" s="131">
        <f t="shared" si="8"/>
        <v>0</v>
      </c>
      <c r="AE16" s="68"/>
      <c r="AF16" s="132" t="s">
        <v>71</v>
      </c>
      <c r="AG16" s="133" t="str">
        <f>P16</f>
        <v>1.2.2</v>
      </c>
      <c r="AH16" s="150">
        <v>10779</v>
      </c>
      <c r="AI16" s="135" t="s">
        <v>63</v>
      </c>
      <c r="AJ16" s="148" t="s">
        <v>199</v>
      </c>
      <c r="AK16" s="136" t="s">
        <v>200</v>
      </c>
      <c r="AL16" s="134" t="s">
        <v>198</v>
      </c>
      <c r="AM16" s="151">
        <v>7</v>
      </c>
      <c r="AN16" s="138">
        <v>1074.3699999999999</v>
      </c>
      <c r="AO16" s="138">
        <f t="shared" si="14"/>
        <v>1336.41</v>
      </c>
      <c r="AP16" s="139">
        <f>IF(B16&lt;&gt;"",SUM(R16:W16),ROUND(AM16*AN16,2))</f>
        <v>7520.59</v>
      </c>
      <c r="AQ16" s="139">
        <f>IF(B16&lt;&gt;"",SUM(Y16:AD16),ROUND(AM16*AO16,2))</f>
        <v>9354.8700000000008</v>
      </c>
      <c r="AR16" s="140" t="str">
        <f>AG16</f>
        <v>1.2.2</v>
      </c>
      <c r="AS16" s="141" t="s">
        <v>73</v>
      </c>
      <c r="AT16" s="142">
        <v>0.24390000000000001</v>
      </c>
      <c r="AU16" s="144">
        <f t="shared" ref="AU16:AU80" si="15">IF(AL16="","",AP16)</f>
        <v>7520.59</v>
      </c>
      <c r="AV16" s="144">
        <f t="shared" ref="AV16:AV80" si="16">IF(AN16&gt;0,AQ16,0)</f>
        <v>9354.8700000000008</v>
      </c>
      <c r="AW16" s="145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</row>
    <row r="17" spans="1:69" s="67" customFormat="1" ht="30" customHeight="1">
      <c r="A17" s="125">
        <f t="shared" si="12"/>
        <v>8</v>
      </c>
      <c r="B17" s="125"/>
      <c r="C17" s="126">
        <v>1</v>
      </c>
      <c r="D17" s="126">
        <v>2</v>
      </c>
      <c r="E17" s="126">
        <v>3</v>
      </c>
      <c r="F17" s="126"/>
      <c r="G17" s="126"/>
      <c r="H17" s="126"/>
      <c r="I17"/>
      <c r="J17" s="127">
        <f>COUNT(C17:H17)</f>
        <v>3</v>
      </c>
      <c r="K17" s="128">
        <f>C17</f>
        <v>1</v>
      </c>
      <c r="L17" s="128" t="str">
        <f t="shared" si="2"/>
        <v>1.2</v>
      </c>
      <c r="M17" s="128" t="str">
        <f t="shared" si="2"/>
        <v>1.2.3</v>
      </c>
      <c r="N17" s="128" t="str">
        <f t="shared" si="2"/>
        <v>1.2.3</v>
      </c>
      <c r="O17" s="128" t="str">
        <f t="shared" si="2"/>
        <v>1.2.3</v>
      </c>
      <c r="P17" s="129" t="str">
        <f t="shared" si="2"/>
        <v>1.2.3</v>
      </c>
      <c r="Q17" s="130">
        <f>ROUND(AM17*AN17,2)</f>
        <v>4700.3599999999997</v>
      </c>
      <c r="R17" s="128">
        <f t="shared" si="4"/>
        <v>0</v>
      </c>
      <c r="S17" s="128">
        <f t="shared" si="4"/>
        <v>0</v>
      </c>
      <c r="T17" s="128">
        <f t="shared" si="4"/>
        <v>4700.3599999999997</v>
      </c>
      <c r="U17" s="128">
        <f t="shared" si="4"/>
        <v>0</v>
      </c>
      <c r="V17" s="128">
        <f t="shared" si="4"/>
        <v>0</v>
      </c>
      <c r="W17" s="131">
        <f t="shared" si="5"/>
        <v>0</v>
      </c>
      <c r="X17" s="130">
        <f>IF(B17&lt;&gt;"",0,ROUND(AM17*AO17,2))</f>
        <v>5846.75</v>
      </c>
      <c r="Y17" s="128">
        <f t="shared" si="7"/>
        <v>0</v>
      </c>
      <c r="Z17" s="128">
        <f t="shared" si="7"/>
        <v>0</v>
      </c>
      <c r="AA17" s="128">
        <f t="shared" si="7"/>
        <v>5846.75</v>
      </c>
      <c r="AB17" s="128">
        <f t="shared" si="7"/>
        <v>0</v>
      </c>
      <c r="AC17" s="128">
        <f t="shared" si="7"/>
        <v>0</v>
      </c>
      <c r="AD17" s="131">
        <f t="shared" si="8"/>
        <v>0</v>
      </c>
      <c r="AE17" s="68"/>
      <c r="AF17" s="132" t="s">
        <v>71</v>
      </c>
      <c r="AG17" s="133" t="str">
        <f>P17</f>
        <v>1.2.3</v>
      </c>
      <c r="AH17" s="150">
        <v>10776</v>
      </c>
      <c r="AI17" s="135" t="s">
        <v>63</v>
      </c>
      <c r="AJ17" s="148" t="s">
        <v>201</v>
      </c>
      <c r="AK17" s="136" t="s">
        <v>202</v>
      </c>
      <c r="AL17" s="134" t="s">
        <v>198</v>
      </c>
      <c r="AM17" s="151">
        <v>7</v>
      </c>
      <c r="AN17" s="138">
        <v>671.48</v>
      </c>
      <c r="AO17" s="138">
        <f t="shared" si="14"/>
        <v>835.25</v>
      </c>
      <c r="AP17" s="139">
        <f>IF(B17&lt;&gt;"",SUM(R17:W17),ROUND(AM17*AN17,2))</f>
        <v>4700.3599999999997</v>
      </c>
      <c r="AQ17" s="139">
        <f>IF(B17&lt;&gt;"",SUM(Y17:AD17),ROUND(AM17*AO17,2))</f>
        <v>5846.75</v>
      </c>
      <c r="AR17" s="140" t="str">
        <f>AG17</f>
        <v>1.2.3</v>
      </c>
      <c r="AS17" s="141" t="s">
        <v>73</v>
      </c>
      <c r="AT17" s="142">
        <v>0.24390000000000001</v>
      </c>
      <c r="AU17" s="144">
        <f t="shared" si="15"/>
        <v>4700.3599999999997</v>
      </c>
      <c r="AV17" s="144">
        <f t="shared" si="16"/>
        <v>5846.75</v>
      </c>
      <c r="AW17" s="145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</row>
    <row r="18" spans="1:69" s="67" customFormat="1" ht="18.75" customHeight="1">
      <c r="A18" s="125">
        <f t="shared" si="12"/>
        <v>9</v>
      </c>
      <c r="B18" s="125"/>
      <c r="C18" s="126">
        <v>1</v>
      </c>
      <c r="D18" s="126">
        <v>2</v>
      </c>
      <c r="E18" s="126">
        <v>4</v>
      </c>
      <c r="F18" s="126"/>
      <c r="G18" s="126"/>
      <c r="H18" s="126"/>
      <c r="I18"/>
      <c r="J18" s="127">
        <f>COUNT(C18:H18)</f>
        <v>3</v>
      </c>
      <c r="K18" s="128">
        <f>C18</f>
        <v>1</v>
      </c>
      <c r="L18" s="128" t="str">
        <f t="shared" si="2"/>
        <v>1.2</v>
      </c>
      <c r="M18" s="128" t="str">
        <f t="shared" si="2"/>
        <v>1.2.4</v>
      </c>
      <c r="N18" s="128" t="str">
        <f t="shared" si="2"/>
        <v>1.2.4</v>
      </c>
      <c r="O18" s="128" t="str">
        <f t="shared" si="2"/>
        <v>1.2.4</v>
      </c>
      <c r="P18" s="129" t="str">
        <f t="shared" si="2"/>
        <v>1.2.4</v>
      </c>
      <c r="Q18" s="130">
        <f>ROUND(AM18*AN18,2)</f>
        <v>821.66</v>
      </c>
      <c r="R18" s="128">
        <f t="shared" si="4"/>
        <v>0</v>
      </c>
      <c r="S18" s="128">
        <f t="shared" si="4"/>
        <v>0</v>
      </c>
      <c r="T18" s="128">
        <f t="shared" si="4"/>
        <v>821.66</v>
      </c>
      <c r="U18" s="128">
        <f t="shared" si="4"/>
        <v>0</v>
      </c>
      <c r="V18" s="128">
        <f t="shared" si="4"/>
        <v>0</v>
      </c>
      <c r="W18" s="131">
        <f t="shared" si="5"/>
        <v>0</v>
      </c>
      <c r="X18" s="130">
        <f>IF(B18&lt;&gt;"",0,ROUND(AM18*AO18,2))</f>
        <v>1022.06</v>
      </c>
      <c r="Y18" s="128">
        <f t="shared" si="7"/>
        <v>0</v>
      </c>
      <c r="Z18" s="128">
        <f t="shared" si="7"/>
        <v>0</v>
      </c>
      <c r="AA18" s="128">
        <f t="shared" si="7"/>
        <v>1022.06</v>
      </c>
      <c r="AB18" s="128">
        <f t="shared" si="7"/>
        <v>0</v>
      </c>
      <c r="AC18" s="128">
        <f t="shared" si="7"/>
        <v>0</v>
      </c>
      <c r="AD18" s="131">
        <f t="shared" si="8"/>
        <v>0</v>
      </c>
      <c r="AE18" s="68"/>
      <c r="AF18" s="132" t="s">
        <v>71</v>
      </c>
      <c r="AG18" s="133" t="str">
        <f>P18</f>
        <v>1.2.4</v>
      </c>
      <c r="AH18" s="150" t="s">
        <v>76</v>
      </c>
      <c r="AI18" s="135" t="s">
        <v>65</v>
      </c>
      <c r="AJ18" s="148" t="s">
        <v>203</v>
      </c>
      <c r="AK18" s="136" t="s">
        <v>204</v>
      </c>
      <c r="AL18" s="134" t="s">
        <v>205</v>
      </c>
      <c r="AM18" s="151">
        <v>2</v>
      </c>
      <c r="AN18" s="138">
        <v>410.83</v>
      </c>
      <c r="AO18" s="138">
        <f t="shared" si="14"/>
        <v>511.03</v>
      </c>
      <c r="AP18" s="139">
        <f>IF(B18&lt;&gt;"",SUM(R18:W18),ROUND(AM18*AN18,2))</f>
        <v>821.66</v>
      </c>
      <c r="AQ18" s="139">
        <f>IF(B18&lt;&gt;"",SUM(Y18:AD18),ROUND(AM18*AO18,2))</f>
        <v>1022.06</v>
      </c>
      <c r="AR18" s="140" t="str">
        <f>AG18</f>
        <v>1.2.4</v>
      </c>
      <c r="AS18" s="141"/>
      <c r="AT18" s="142">
        <v>0.24390000000000001</v>
      </c>
      <c r="AU18" s="144">
        <f t="shared" si="15"/>
        <v>821.66</v>
      </c>
      <c r="AV18" s="144">
        <f t="shared" si="16"/>
        <v>1022.06</v>
      </c>
      <c r="AW18" s="145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</row>
    <row r="19" spans="1:69" s="67" customFormat="1" ht="18.75" customHeight="1">
      <c r="A19" s="125">
        <f t="shared" si="12"/>
        <v>10</v>
      </c>
      <c r="B19" s="125"/>
      <c r="C19" s="126">
        <v>1</v>
      </c>
      <c r="D19" s="126">
        <v>2</v>
      </c>
      <c r="E19" s="126">
        <v>5</v>
      </c>
      <c r="F19" s="126"/>
      <c r="G19" s="126"/>
      <c r="H19" s="126"/>
      <c r="I19"/>
      <c r="J19" s="127">
        <f>COUNT(C19:H19)</f>
        <v>3</v>
      </c>
      <c r="K19" s="128">
        <f>C19</f>
        <v>1</v>
      </c>
      <c r="L19" s="128" t="str">
        <f t="shared" si="2"/>
        <v>1.2</v>
      </c>
      <c r="M19" s="128" t="str">
        <f t="shared" si="2"/>
        <v>1.2.5</v>
      </c>
      <c r="N19" s="128" t="str">
        <f t="shared" si="2"/>
        <v>1.2.5</v>
      </c>
      <c r="O19" s="128" t="str">
        <f t="shared" si="2"/>
        <v>1.2.5</v>
      </c>
      <c r="P19" s="129" t="str">
        <f t="shared" si="2"/>
        <v>1.2.5</v>
      </c>
      <c r="Q19" s="130">
        <f>ROUND(AM19*AN19,2)</f>
        <v>493.48</v>
      </c>
      <c r="R19" s="128">
        <f t="shared" si="4"/>
        <v>0</v>
      </c>
      <c r="S19" s="128">
        <f t="shared" si="4"/>
        <v>0</v>
      </c>
      <c r="T19" s="128">
        <f t="shared" si="4"/>
        <v>493.48</v>
      </c>
      <c r="U19" s="128">
        <f t="shared" si="4"/>
        <v>0</v>
      </c>
      <c r="V19" s="128">
        <f t="shared" si="4"/>
        <v>0</v>
      </c>
      <c r="W19" s="131">
        <f t="shared" si="5"/>
        <v>0</v>
      </c>
      <c r="X19" s="130">
        <f>IF(B19&lt;&gt;"",0,ROUND(AM19*AO19,2))</f>
        <v>613.84</v>
      </c>
      <c r="Y19" s="128">
        <f t="shared" si="7"/>
        <v>0</v>
      </c>
      <c r="Z19" s="128">
        <f t="shared" si="7"/>
        <v>0</v>
      </c>
      <c r="AA19" s="128">
        <f t="shared" si="7"/>
        <v>613.84</v>
      </c>
      <c r="AB19" s="128">
        <f t="shared" si="7"/>
        <v>0</v>
      </c>
      <c r="AC19" s="128">
        <f t="shared" si="7"/>
        <v>0</v>
      </c>
      <c r="AD19" s="131">
        <f t="shared" si="8"/>
        <v>0</v>
      </c>
      <c r="AE19" s="68"/>
      <c r="AF19" s="132" t="s">
        <v>71</v>
      </c>
      <c r="AG19" s="133" t="str">
        <f>P19</f>
        <v>1.2.5</v>
      </c>
      <c r="AH19" s="150" t="s">
        <v>77</v>
      </c>
      <c r="AI19" s="135" t="s">
        <v>65</v>
      </c>
      <c r="AJ19" s="148" t="s">
        <v>206</v>
      </c>
      <c r="AK19" s="136" t="s">
        <v>207</v>
      </c>
      <c r="AL19" s="134" t="s">
        <v>205</v>
      </c>
      <c r="AM19" s="151">
        <v>2</v>
      </c>
      <c r="AN19" s="138">
        <v>246.74</v>
      </c>
      <c r="AO19" s="138">
        <f t="shared" si="14"/>
        <v>306.92</v>
      </c>
      <c r="AP19" s="139">
        <f>IF(B19&lt;&gt;"",SUM(R19:W19),ROUND(AM19*AN19,2))</f>
        <v>493.48</v>
      </c>
      <c r="AQ19" s="139">
        <f>IF(B19&lt;&gt;"",SUM(Y19:AD19),ROUND(AM19*AO19,2))</f>
        <v>613.84</v>
      </c>
      <c r="AR19" s="140" t="str">
        <f>AG19</f>
        <v>1.2.5</v>
      </c>
      <c r="AS19" s="141" t="s">
        <v>73</v>
      </c>
      <c r="AT19" s="142">
        <v>0.24390000000000001</v>
      </c>
      <c r="AU19" s="144">
        <f t="shared" si="15"/>
        <v>493.48</v>
      </c>
      <c r="AV19" s="144">
        <f t="shared" si="16"/>
        <v>613.84</v>
      </c>
      <c r="AW19" s="145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 s="67">
        <f>SUMIF(AF:AF,"SIM",BN:BN)</f>
        <v>0</v>
      </c>
    </row>
    <row r="20" spans="1:69" s="67" customFormat="1" ht="18.75" customHeight="1">
      <c r="A20" s="125">
        <f t="shared" si="12"/>
        <v>11</v>
      </c>
      <c r="B20" s="125"/>
      <c r="C20" s="126">
        <v>1</v>
      </c>
      <c r="D20" s="126">
        <v>2</v>
      </c>
      <c r="E20" s="126">
        <v>6</v>
      </c>
      <c r="F20" s="126"/>
      <c r="G20" s="126"/>
      <c r="H20" s="126"/>
      <c r="I20"/>
      <c r="J20" s="127">
        <f>COUNT(C20:H20)</f>
        <v>3</v>
      </c>
      <c r="K20" s="128">
        <f>C20</f>
        <v>1</v>
      </c>
      <c r="L20" s="128" t="str">
        <f t="shared" si="2"/>
        <v>1.2</v>
      </c>
      <c r="M20" s="128" t="str">
        <f t="shared" si="2"/>
        <v>1.2.6</v>
      </c>
      <c r="N20" s="128" t="str">
        <f t="shared" si="2"/>
        <v>1.2.6</v>
      </c>
      <c r="O20" s="128" t="str">
        <f t="shared" si="2"/>
        <v>1.2.6</v>
      </c>
      <c r="P20" s="129" t="str">
        <f t="shared" si="2"/>
        <v>1.2.6</v>
      </c>
      <c r="Q20" s="130">
        <f>ROUND(AM20*AN20,2)</f>
        <v>34589.1</v>
      </c>
      <c r="R20" s="128">
        <f t="shared" si="4"/>
        <v>0</v>
      </c>
      <c r="S20" s="128">
        <f t="shared" si="4"/>
        <v>0</v>
      </c>
      <c r="T20" s="128">
        <f t="shared" si="4"/>
        <v>34589.1</v>
      </c>
      <c r="U20" s="128">
        <f t="shared" si="4"/>
        <v>0</v>
      </c>
      <c r="V20" s="128">
        <f t="shared" si="4"/>
        <v>0</v>
      </c>
      <c r="W20" s="131">
        <f t="shared" si="5"/>
        <v>0</v>
      </c>
      <c r="X20" s="130">
        <f>IF(B20&lt;&gt;"",0,ROUND(AM20*AO20,2))</f>
        <v>43024.800000000003</v>
      </c>
      <c r="Y20" s="128">
        <f t="shared" si="7"/>
        <v>0</v>
      </c>
      <c r="Z20" s="128">
        <f t="shared" si="7"/>
        <v>0</v>
      </c>
      <c r="AA20" s="128">
        <f t="shared" si="7"/>
        <v>43024.800000000003</v>
      </c>
      <c r="AB20" s="128">
        <f t="shared" si="7"/>
        <v>0</v>
      </c>
      <c r="AC20" s="128">
        <f t="shared" si="7"/>
        <v>0</v>
      </c>
      <c r="AD20" s="131">
        <f t="shared" si="8"/>
        <v>0</v>
      </c>
      <c r="AE20" s="68"/>
      <c r="AF20" s="132" t="s">
        <v>71</v>
      </c>
      <c r="AG20" s="133" t="str">
        <f>P20</f>
        <v>1.2.6</v>
      </c>
      <c r="AH20" s="150">
        <v>98459</v>
      </c>
      <c r="AI20" s="135" t="s">
        <v>62</v>
      </c>
      <c r="AJ20" s="148" t="s">
        <v>208</v>
      </c>
      <c r="AK20" s="136" t="s">
        <v>209</v>
      </c>
      <c r="AL20" s="134" t="s">
        <v>210</v>
      </c>
      <c r="AM20" s="151">
        <v>210</v>
      </c>
      <c r="AN20" s="138">
        <v>164.71</v>
      </c>
      <c r="AO20" s="138">
        <f t="shared" si="14"/>
        <v>204.88</v>
      </c>
      <c r="AP20" s="139">
        <f>IF(B20&lt;&gt;"",SUM(R20:W20),ROUND(AM20*AN20,2))</f>
        <v>34589.1</v>
      </c>
      <c r="AQ20" s="139">
        <f>IF(B20&lt;&gt;"",SUM(Y20:AD20),ROUND(AM20*AO20,2))</f>
        <v>43024.800000000003</v>
      </c>
      <c r="AR20" s="140" t="str">
        <f>AG20</f>
        <v>1.2.6</v>
      </c>
      <c r="AS20" s="141" t="s">
        <v>73</v>
      </c>
      <c r="AT20" s="142">
        <v>0.24390000000000001</v>
      </c>
      <c r="AU20" s="144">
        <f t="shared" si="15"/>
        <v>34589.1</v>
      </c>
      <c r="AV20" s="144">
        <f t="shared" si="16"/>
        <v>43024.800000000003</v>
      </c>
      <c r="AW20" s="145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 s="67">
        <f>SUMIF(AF:AF,"SIM",BN:BN)</f>
        <v>0</v>
      </c>
    </row>
    <row r="21" spans="1:69" s="67" customFormat="1" ht="15.75" customHeight="1">
      <c r="A21" s="125">
        <f t="shared" si="12"/>
        <v>12</v>
      </c>
      <c r="B21" s="125" t="s">
        <v>66</v>
      </c>
      <c r="C21" s="126">
        <v>2</v>
      </c>
      <c r="D21" s="126"/>
      <c r="E21" s="126"/>
      <c r="F21" s="126"/>
      <c r="G21" s="126"/>
      <c r="H21" s="126"/>
      <c r="I21"/>
      <c r="J21" s="127">
        <f t="shared" si="0"/>
        <v>1</v>
      </c>
      <c r="K21" s="128">
        <f t="shared" si="1"/>
        <v>2</v>
      </c>
      <c r="L21" s="128">
        <f t="shared" si="2"/>
        <v>2</v>
      </c>
      <c r="M21" s="128">
        <f t="shared" si="2"/>
        <v>2</v>
      </c>
      <c r="N21" s="128">
        <f t="shared" si="2"/>
        <v>2</v>
      </c>
      <c r="O21" s="128">
        <f t="shared" si="2"/>
        <v>2</v>
      </c>
      <c r="P21" s="129">
        <f t="shared" si="2"/>
        <v>2</v>
      </c>
      <c r="Q21" s="130">
        <f t="shared" si="3"/>
        <v>0</v>
      </c>
      <c r="R21" s="128">
        <f t="shared" si="4"/>
        <v>4166759.1599999974</v>
      </c>
      <c r="S21" s="128">
        <f t="shared" si="4"/>
        <v>0</v>
      </c>
      <c r="T21" s="128">
        <f t="shared" si="4"/>
        <v>0</v>
      </c>
      <c r="U21" s="128">
        <f t="shared" si="4"/>
        <v>0</v>
      </c>
      <c r="V21" s="128">
        <f t="shared" si="4"/>
        <v>0</v>
      </c>
      <c r="W21" s="131">
        <f t="shared" si="5"/>
        <v>0</v>
      </c>
      <c r="X21" s="130">
        <f t="shared" si="6"/>
        <v>0</v>
      </c>
      <c r="Y21" s="128">
        <f t="shared" si="7"/>
        <v>5132786.2500000028</v>
      </c>
      <c r="Z21" s="128">
        <f t="shared" si="7"/>
        <v>0</v>
      </c>
      <c r="AA21" s="128">
        <f t="shared" si="7"/>
        <v>0</v>
      </c>
      <c r="AB21" s="128">
        <f t="shared" si="7"/>
        <v>0</v>
      </c>
      <c r="AC21" s="128">
        <f t="shared" si="7"/>
        <v>0</v>
      </c>
      <c r="AD21" s="131">
        <f t="shared" si="8"/>
        <v>0</v>
      </c>
      <c r="AE21" s="68"/>
      <c r="AF21" s="132"/>
      <c r="AG21" s="133">
        <f t="shared" si="13"/>
        <v>2</v>
      </c>
      <c r="AH21" s="134"/>
      <c r="AI21" s="135" t="s">
        <v>73</v>
      </c>
      <c r="AJ21" s="148" t="s">
        <v>190</v>
      </c>
      <c r="AK21" s="136" t="s">
        <v>78</v>
      </c>
      <c r="AL21" s="134"/>
      <c r="AM21" s="137">
        <v>0</v>
      </c>
      <c r="AN21" s="138"/>
      <c r="AO21" s="138">
        <f t="shared" si="14"/>
        <v>0</v>
      </c>
      <c r="AP21" s="139">
        <f t="shared" si="9"/>
        <v>4166759.1599999974</v>
      </c>
      <c r="AQ21" s="153">
        <f t="shared" si="10"/>
        <v>5132786.2500000028</v>
      </c>
      <c r="AR21" s="140">
        <f t="shared" si="11"/>
        <v>2</v>
      </c>
      <c r="AS21" s="141"/>
      <c r="AT21" s="142">
        <v>0</v>
      </c>
      <c r="AU21" s="144" t="str">
        <f t="shared" si="15"/>
        <v/>
      </c>
      <c r="AV21" s="144">
        <f t="shared" si="16"/>
        <v>0</v>
      </c>
      <c r="AW21" s="145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 s="146"/>
      <c r="BQ21" s="146"/>
    </row>
    <row r="22" spans="1:69" s="67" customFormat="1" ht="15.75" customHeight="1">
      <c r="A22" s="125">
        <f t="shared" si="12"/>
        <v>13</v>
      </c>
      <c r="B22" s="125" t="s">
        <v>69</v>
      </c>
      <c r="C22" s="126">
        <v>2</v>
      </c>
      <c r="D22" s="126">
        <v>1</v>
      </c>
      <c r="E22" s="126"/>
      <c r="F22" s="126"/>
      <c r="G22" s="126"/>
      <c r="H22" s="126"/>
      <c r="I22"/>
      <c r="J22" s="127">
        <f t="shared" si="0"/>
        <v>2</v>
      </c>
      <c r="K22" s="128">
        <f t="shared" si="1"/>
        <v>2</v>
      </c>
      <c r="L22" s="128" t="str">
        <f t="shared" si="2"/>
        <v>2.1</v>
      </c>
      <c r="M22" s="128" t="str">
        <f t="shared" si="2"/>
        <v>2.1</v>
      </c>
      <c r="N22" s="128" t="str">
        <f t="shared" si="2"/>
        <v>2.1</v>
      </c>
      <c r="O22" s="128" t="str">
        <f t="shared" si="2"/>
        <v>2.1</v>
      </c>
      <c r="P22" s="129" t="str">
        <f t="shared" si="2"/>
        <v>2.1</v>
      </c>
      <c r="Q22" s="130">
        <f t="shared" si="3"/>
        <v>0</v>
      </c>
      <c r="R22" s="128">
        <f t="shared" si="4"/>
        <v>0</v>
      </c>
      <c r="S22" s="128">
        <f t="shared" si="4"/>
        <v>2096885.1700000006</v>
      </c>
      <c r="T22" s="128">
        <f t="shared" si="4"/>
        <v>0</v>
      </c>
      <c r="U22" s="128">
        <f t="shared" si="4"/>
        <v>0</v>
      </c>
      <c r="V22" s="128">
        <f t="shared" si="4"/>
        <v>0</v>
      </c>
      <c r="W22" s="131">
        <f t="shared" si="5"/>
        <v>0</v>
      </c>
      <c r="X22" s="130">
        <f t="shared" si="6"/>
        <v>0</v>
      </c>
      <c r="Y22" s="128">
        <f t="shared" si="7"/>
        <v>0</v>
      </c>
      <c r="Z22" s="128">
        <f t="shared" si="7"/>
        <v>2590518.7900000005</v>
      </c>
      <c r="AA22" s="128">
        <f t="shared" si="7"/>
        <v>0</v>
      </c>
      <c r="AB22" s="128">
        <f t="shared" si="7"/>
        <v>0</v>
      </c>
      <c r="AC22" s="128">
        <f t="shared" si="7"/>
        <v>0</v>
      </c>
      <c r="AD22" s="131">
        <f t="shared" si="8"/>
        <v>0</v>
      </c>
      <c r="AE22" s="68"/>
      <c r="AF22" s="132"/>
      <c r="AG22" s="133" t="str">
        <f t="shared" si="13"/>
        <v>2.1</v>
      </c>
      <c r="AH22" s="134"/>
      <c r="AI22" s="135" t="s">
        <v>73</v>
      </c>
      <c r="AJ22" s="148" t="s">
        <v>190</v>
      </c>
      <c r="AK22" s="136" t="s">
        <v>79</v>
      </c>
      <c r="AL22" s="134"/>
      <c r="AM22" s="137">
        <v>0</v>
      </c>
      <c r="AN22" s="138"/>
      <c r="AO22" s="138"/>
      <c r="AP22" s="139">
        <f t="shared" si="9"/>
        <v>2096885.1700000006</v>
      </c>
      <c r="AQ22" s="139">
        <f t="shared" si="10"/>
        <v>2590518.7900000005</v>
      </c>
      <c r="AR22" s="140" t="str">
        <f t="shared" si="11"/>
        <v>2.1</v>
      </c>
      <c r="AS22" s="141"/>
      <c r="AT22" s="142">
        <v>0</v>
      </c>
      <c r="AU22" s="144" t="str">
        <f t="shared" si="15"/>
        <v/>
      </c>
      <c r="AV22" s="144">
        <f t="shared" si="16"/>
        <v>0</v>
      </c>
      <c r="AW22" s="145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 s="146"/>
      <c r="BQ22" s="146"/>
    </row>
    <row r="23" spans="1:69" s="67" customFormat="1" ht="15.75" customHeight="1">
      <c r="A23" s="125">
        <f t="shared" si="12"/>
        <v>14</v>
      </c>
      <c r="B23" s="125" t="s">
        <v>80</v>
      </c>
      <c r="C23" s="126">
        <v>2</v>
      </c>
      <c r="D23" s="126">
        <v>1</v>
      </c>
      <c r="E23" s="126">
        <v>1</v>
      </c>
      <c r="F23" s="126"/>
      <c r="G23" s="126"/>
      <c r="H23" s="126"/>
      <c r="I23"/>
      <c r="J23" s="127">
        <f t="shared" si="0"/>
        <v>3</v>
      </c>
      <c r="K23" s="128">
        <f t="shared" si="1"/>
        <v>2</v>
      </c>
      <c r="L23" s="128" t="str">
        <f t="shared" si="2"/>
        <v>2.1</v>
      </c>
      <c r="M23" s="128" t="str">
        <f t="shared" si="2"/>
        <v>2.1.1</v>
      </c>
      <c r="N23" s="128" t="str">
        <f t="shared" si="2"/>
        <v>2.1.1</v>
      </c>
      <c r="O23" s="128" t="str">
        <f t="shared" si="2"/>
        <v>2.1.1</v>
      </c>
      <c r="P23" s="129" t="str">
        <f t="shared" si="2"/>
        <v>2.1.1</v>
      </c>
      <c r="Q23" s="130">
        <f t="shared" si="3"/>
        <v>0</v>
      </c>
      <c r="R23" s="128">
        <f t="shared" si="4"/>
        <v>0</v>
      </c>
      <c r="S23" s="128">
        <f t="shared" si="4"/>
        <v>0</v>
      </c>
      <c r="T23" s="128">
        <f t="shared" si="4"/>
        <v>111251.32</v>
      </c>
      <c r="U23" s="128">
        <f t="shared" si="4"/>
        <v>0</v>
      </c>
      <c r="V23" s="128">
        <f t="shared" si="4"/>
        <v>0</v>
      </c>
      <c r="W23" s="131">
        <f t="shared" si="5"/>
        <v>0</v>
      </c>
      <c r="X23" s="130">
        <f t="shared" si="6"/>
        <v>0</v>
      </c>
      <c r="Y23" s="128">
        <f t="shared" si="7"/>
        <v>0</v>
      </c>
      <c r="Z23" s="128">
        <f t="shared" si="7"/>
        <v>0</v>
      </c>
      <c r="AA23" s="128">
        <f t="shared" si="7"/>
        <v>138389.17000000001</v>
      </c>
      <c r="AB23" s="128">
        <f t="shared" si="7"/>
        <v>0</v>
      </c>
      <c r="AC23" s="128">
        <f t="shared" si="7"/>
        <v>0</v>
      </c>
      <c r="AD23" s="131">
        <f t="shared" si="8"/>
        <v>0</v>
      </c>
      <c r="AE23" s="68"/>
      <c r="AF23" s="132"/>
      <c r="AG23" s="133" t="str">
        <f t="shared" si="13"/>
        <v>2.1.1</v>
      </c>
      <c r="AH23" s="134"/>
      <c r="AI23" s="135" t="s">
        <v>73</v>
      </c>
      <c r="AJ23" s="148" t="s">
        <v>190</v>
      </c>
      <c r="AK23" s="136" t="s">
        <v>81</v>
      </c>
      <c r="AL23" s="134"/>
      <c r="AM23" s="137">
        <v>0</v>
      </c>
      <c r="AN23" s="138"/>
      <c r="AO23" s="138"/>
      <c r="AP23" s="139">
        <f t="shared" si="9"/>
        <v>111251.32</v>
      </c>
      <c r="AQ23" s="139">
        <f t="shared" si="10"/>
        <v>138389.17000000001</v>
      </c>
      <c r="AR23" s="140" t="str">
        <f t="shared" si="11"/>
        <v>2.1.1</v>
      </c>
      <c r="AS23" s="141"/>
      <c r="AT23" s="142">
        <v>0</v>
      </c>
      <c r="AU23" s="144" t="str">
        <f t="shared" si="15"/>
        <v/>
      </c>
      <c r="AV23" s="144">
        <f t="shared" si="16"/>
        <v>0</v>
      </c>
      <c r="AW23" s="145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 s="146"/>
      <c r="BQ23" s="146"/>
    </row>
    <row r="24" spans="1:69" s="67" customFormat="1" ht="20.25" customHeight="1">
      <c r="A24" s="125">
        <f t="shared" si="12"/>
        <v>15</v>
      </c>
      <c r="B24" s="125"/>
      <c r="C24" s="126">
        <v>2</v>
      </c>
      <c r="D24" s="126">
        <v>1</v>
      </c>
      <c r="E24" s="126">
        <v>1</v>
      </c>
      <c r="F24" s="126">
        <v>1</v>
      </c>
      <c r="G24" s="126"/>
      <c r="H24" s="126"/>
      <c r="I24"/>
      <c r="J24" s="127">
        <f t="shared" si="0"/>
        <v>4</v>
      </c>
      <c r="K24" s="128">
        <f t="shared" si="1"/>
        <v>2</v>
      </c>
      <c r="L24" s="128" t="str">
        <f t="shared" si="2"/>
        <v>2.1</v>
      </c>
      <c r="M24" s="128" t="str">
        <f t="shared" si="2"/>
        <v>2.1.1</v>
      </c>
      <c r="N24" s="128" t="str">
        <f t="shared" si="2"/>
        <v>2.1.1.1</v>
      </c>
      <c r="O24" s="128" t="str">
        <f t="shared" si="2"/>
        <v>2.1.1.1</v>
      </c>
      <c r="P24" s="129" t="str">
        <f t="shared" si="2"/>
        <v>2.1.1.1</v>
      </c>
      <c r="Q24" s="130">
        <f t="shared" si="3"/>
        <v>2206.9499999999998</v>
      </c>
      <c r="R24" s="128">
        <f t="shared" si="4"/>
        <v>0</v>
      </c>
      <c r="S24" s="128">
        <f t="shared" si="4"/>
        <v>0</v>
      </c>
      <c r="T24" s="128">
        <f t="shared" si="4"/>
        <v>0</v>
      </c>
      <c r="U24" s="128">
        <f t="shared" si="4"/>
        <v>2206.9499999999998</v>
      </c>
      <c r="V24" s="128">
        <f t="shared" si="4"/>
        <v>0</v>
      </c>
      <c r="W24" s="131">
        <f t="shared" si="5"/>
        <v>0</v>
      </c>
      <c r="X24" s="130">
        <f t="shared" si="6"/>
        <v>2745.23</v>
      </c>
      <c r="Y24" s="128">
        <f t="shared" si="7"/>
        <v>0</v>
      </c>
      <c r="Z24" s="128">
        <f t="shared" si="7"/>
        <v>0</v>
      </c>
      <c r="AA24" s="128">
        <f t="shared" si="7"/>
        <v>0</v>
      </c>
      <c r="AB24" s="128">
        <f t="shared" si="7"/>
        <v>2745.23</v>
      </c>
      <c r="AC24" s="128">
        <f t="shared" si="7"/>
        <v>0</v>
      </c>
      <c r="AD24" s="131">
        <f t="shared" si="8"/>
        <v>0</v>
      </c>
      <c r="AE24" s="68"/>
      <c r="AF24" s="132" t="s">
        <v>71</v>
      </c>
      <c r="AG24" s="133" t="str">
        <f t="shared" si="13"/>
        <v>2.1.1.1</v>
      </c>
      <c r="AH24" s="150" t="s">
        <v>82</v>
      </c>
      <c r="AI24" s="135" t="s">
        <v>65</v>
      </c>
      <c r="AJ24" s="148" t="s">
        <v>211</v>
      </c>
      <c r="AK24" s="136" t="s">
        <v>212</v>
      </c>
      <c r="AL24" s="134" t="s">
        <v>210</v>
      </c>
      <c r="AM24" s="151">
        <v>3.75</v>
      </c>
      <c r="AN24" s="138">
        <v>588.52</v>
      </c>
      <c r="AO24" s="138">
        <f t="shared" ref="AO24:AO32" si="17">IF(AN24&lt;&gt;"",ROUND(AN24*(1+AT24),2),0)</f>
        <v>732.06</v>
      </c>
      <c r="AP24" s="139">
        <f t="shared" si="9"/>
        <v>2206.9499999999998</v>
      </c>
      <c r="AQ24" s="139">
        <f t="shared" si="10"/>
        <v>2745.23</v>
      </c>
      <c r="AR24" s="140" t="str">
        <f t="shared" si="11"/>
        <v>2.1.1.1</v>
      </c>
      <c r="AS24" s="141" t="s">
        <v>73</v>
      </c>
      <c r="AT24" s="142">
        <v>0.24390000000000001</v>
      </c>
      <c r="AU24" s="144">
        <f t="shared" si="15"/>
        <v>2206.9499999999998</v>
      </c>
      <c r="AV24" s="144">
        <f t="shared" si="16"/>
        <v>2745.23</v>
      </c>
      <c r="AW24" s="145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</row>
    <row r="25" spans="1:69" s="67" customFormat="1" ht="28.9" customHeight="1">
      <c r="A25" s="125">
        <f t="shared" si="12"/>
        <v>16</v>
      </c>
      <c r="B25" s="125"/>
      <c r="C25" s="126">
        <v>2</v>
      </c>
      <c r="D25" s="126">
        <v>1</v>
      </c>
      <c r="E25" s="126">
        <v>1</v>
      </c>
      <c r="F25" s="126">
        <v>2</v>
      </c>
      <c r="G25" s="126"/>
      <c r="H25" s="126"/>
      <c r="I25"/>
      <c r="J25" s="127">
        <f t="shared" si="0"/>
        <v>4</v>
      </c>
      <c r="K25" s="128">
        <f t="shared" si="1"/>
        <v>2</v>
      </c>
      <c r="L25" s="128" t="str">
        <f t="shared" si="2"/>
        <v>2.1</v>
      </c>
      <c r="M25" s="128" t="str">
        <f t="shared" si="2"/>
        <v>2.1.1</v>
      </c>
      <c r="N25" s="128" t="str">
        <f t="shared" si="2"/>
        <v>2.1.1.2</v>
      </c>
      <c r="O25" s="128" t="str">
        <f t="shared" si="2"/>
        <v>2.1.1.2</v>
      </c>
      <c r="P25" s="129" t="str">
        <f t="shared" si="2"/>
        <v>2.1.1.2</v>
      </c>
      <c r="Q25" s="130">
        <f t="shared" si="3"/>
        <v>885.08</v>
      </c>
      <c r="R25" s="128">
        <f t="shared" si="4"/>
        <v>0</v>
      </c>
      <c r="S25" s="128">
        <f t="shared" si="4"/>
        <v>0</v>
      </c>
      <c r="T25" s="128">
        <f t="shared" si="4"/>
        <v>0</v>
      </c>
      <c r="U25" s="128">
        <f t="shared" si="4"/>
        <v>885.08</v>
      </c>
      <c r="V25" s="128">
        <f t="shared" si="4"/>
        <v>0</v>
      </c>
      <c r="W25" s="131">
        <f t="shared" si="5"/>
        <v>0</v>
      </c>
      <c r="X25" s="130">
        <f t="shared" si="6"/>
        <v>1104.32</v>
      </c>
      <c r="Y25" s="128">
        <f t="shared" si="7"/>
        <v>0</v>
      </c>
      <c r="Z25" s="128">
        <f t="shared" si="7"/>
        <v>0</v>
      </c>
      <c r="AA25" s="128">
        <f t="shared" si="7"/>
        <v>0</v>
      </c>
      <c r="AB25" s="128">
        <f t="shared" si="7"/>
        <v>1104.32</v>
      </c>
      <c r="AC25" s="128">
        <f t="shared" si="7"/>
        <v>0</v>
      </c>
      <c r="AD25" s="131">
        <f t="shared" si="8"/>
        <v>0</v>
      </c>
      <c r="AE25" s="68"/>
      <c r="AF25" s="132" t="s">
        <v>71</v>
      </c>
      <c r="AG25" s="133" t="str">
        <f t="shared" si="13"/>
        <v>2.1.1.2</v>
      </c>
      <c r="AH25" s="150" t="s">
        <v>83</v>
      </c>
      <c r="AI25" s="135" t="s">
        <v>65</v>
      </c>
      <c r="AJ25" s="148" t="s">
        <v>213</v>
      </c>
      <c r="AK25" s="136" t="s">
        <v>214</v>
      </c>
      <c r="AL25" s="134" t="s">
        <v>215</v>
      </c>
      <c r="AM25" s="151">
        <v>812</v>
      </c>
      <c r="AN25" s="138">
        <v>1.0900000000000001</v>
      </c>
      <c r="AO25" s="138">
        <f t="shared" si="17"/>
        <v>1.36</v>
      </c>
      <c r="AP25" s="139">
        <f t="shared" si="9"/>
        <v>885.08</v>
      </c>
      <c r="AQ25" s="139">
        <f t="shared" si="10"/>
        <v>1104.32</v>
      </c>
      <c r="AR25" s="140" t="str">
        <f t="shared" si="11"/>
        <v>2.1.1.2</v>
      </c>
      <c r="AS25" s="141" t="s">
        <v>73</v>
      </c>
      <c r="AT25" s="142">
        <v>0.24390000000000001</v>
      </c>
      <c r="AU25" s="144">
        <f t="shared" si="15"/>
        <v>885.08</v>
      </c>
      <c r="AV25" s="144">
        <f t="shared" si="16"/>
        <v>1104.32</v>
      </c>
      <c r="AW25" s="14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</row>
    <row r="26" spans="1:69" s="67" customFormat="1" ht="27" customHeight="1">
      <c r="A26" s="125">
        <f t="shared" si="12"/>
        <v>17</v>
      </c>
      <c r="B26" s="125"/>
      <c r="C26" s="126">
        <v>2</v>
      </c>
      <c r="D26" s="126">
        <v>1</v>
      </c>
      <c r="E26" s="126">
        <v>1</v>
      </c>
      <c r="F26" s="126">
        <v>3</v>
      </c>
      <c r="G26" s="126"/>
      <c r="H26" s="126"/>
      <c r="I26"/>
      <c r="J26" s="127">
        <f t="shared" si="0"/>
        <v>4</v>
      </c>
      <c r="K26" s="128">
        <f t="shared" si="1"/>
        <v>2</v>
      </c>
      <c r="L26" s="128" t="str">
        <f t="shared" si="2"/>
        <v>2.1</v>
      </c>
      <c r="M26" s="128" t="str">
        <f t="shared" si="2"/>
        <v>2.1.1</v>
      </c>
      <c r="N26" s="128" t="str">
        <f t="shared" si="2"/>
        <v>2.1.1.3</v>
      </c>
      <c r="O26" s="128" t="str">
        <f t="shared" si="2"/>
        <v>2.1.1.3</v>
      </c>
      <c r="P26" s="129" t="str">
        <f t="shared" si="2"/>
        <v>2.1.1.3</v>
      </c>
      <c r="Q26" s="130">
        <f t="shared" si="3"/>
        <v>3484.1</v>
      </c>
      <c r="R26" s="128">
        <f t="shared" si="4"/>
        <v>0</v>
      </c>
      <c r="S26" s="128">
        <f t="shared" si="4"/>
        <v>0</v>
      </c>
      <c r="T26" s="128">
        <f t="shared" si="4"/>
        <v>0</v>
      </c>
      <c r="U26" s="128">
        <f t="shared" si="4"/>
        <v>3484.1</v>
      </c>
      <c r="V26" s="128">
        <f t="shared" si="4"/>
        <v>0</v>
      </c>
      <c r="W26" s="131">
        <f t="shared" si="5"/>
        <v>0</v>
      </c>
      <c r="X26" s="130">
        <f t="shared" si="6"/>
        <v>4333.8999999999996</v>
      </c>
      <c r="Y26" s="128">
        <f t="shared" si="7"/>
        <v>0</v>
      </c>
      <c r="Z26" s="128">
        <f t="shared" si="7"/>
        <v>0</v>
      </c>
      <c r="AA26" s="128">
        <f t="shared" si="7"/>
        <v>0</v>
      </c>
      <c r="AB26" s="128">
        <f t="shared" si="7"/>
        <v>4333.8999999999996</v>
      </c>
      <c r="AC26" s="128">
        <f t="shared" si="7"/>
        <v>0</v>
      </c>
      <c r="AD26" s="131">
        <f t="shared" si="8"/>
        <v>0</v>
      </c>
      <c r="AE26" s="68"/>
      <c r="AF26" s="132" t="s">
        <v>71</v>
      </c>
      <c r="AG26" s="133" t="str">
        <f t="shared" si="13"/>
        <v>2.1.1.3</v>
      </c>
      <c r="AH26" s="150" t="s">
        <v>84</v>
      </c>
      <c r="AI26" s="135" t="s">
        <v>65</v>
      </c>
      <c r="AJ26" s="148" t="s">
        <v>216</v>
      </c>
      <c r="AK26" s="136" t="s">
        <v>217</v>
      </c>
      <c r="AL26" s="134" t="s">
        <v>193</v>
      </c>
      <c r="AM26" s="151">
        <v>10</v>
      </c>
      <c r="AN26" s="138">
        <v>348.41</v>
      </c>
      <c r="AO26" s="138">
        <f t="shared" si="17"/>
        <v>433.39</v>
      </c>
      <c r="AP26" s="139">
        <f t="shared" si="9"/>
        <v>3484.1</v>
      </c>
      <c r="AQ26" s="139">
        <f t="shared" si="10"/>
        <v>4333.8999999999996</v>
      </c>
      <c r="AR26" s="140" t="str">
        <f t="shared" si="11"/>
        <v>2.1.1.3</v>
      </c>
      <c r="AS26" s="141"/>
      <c r="AT26" s="142">
        <v>0.24390000000000001</v>
      </c>
      <c r="AU26" s="144">
        <f t="shared" si="15"/>
        <v>3484.1</v>
      </c>
      <c r="AV26" s="144">
        <f t="shared" si="16"/>
        <v>4333.8999999999996</v>
      </c>
      <c r="AW26" s="145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</row>
    <row r="27" spans="1:69" s="67" customFormat="1" ht="30" customHeight="1">
      <c r="A27" s="125">
        <f t="shared" si="12"/>
        <v>18</v>
      </c>
      <c r="B27" s="125"/>
      <c r="C27" s="126">
        <v>2</v>
      </c>
      <c r="D27" s="126">
        <v>1</v>
      </c>
      <c r="E27" s="126">
        <v>1</v>
      </c>
      <c r="F27" s="126">
        <v>4</v>
      </c>
      <c r="G27" s="126"/>
      <c r="H27" s="126"/>
      <c r="I27"/>
      <c r="J27" s="127">
        <f t="shared" si="0"/>
        <v>4</v>
      </c>
      <c r="K27" s="128">
        <f t="shared" si="1"/>
        <v>2</v>
      </c>
      <c r="L27" s="128" t="str">
        <f t="shared" si="2"/>
        <v>2.1</v>
      </c>
      <c r="M27" s="128" t="str">
        <f t="shared" si="2"/>
        <v>2.1.1</v>
      </c>
      <c r="N27" s="128" t="str">
        <f t="shared" si="2"/>
        <v>2.1.1.4</v>
      </c>
      <c r="O27" s="128" t="str">
        <f t="shared" si="2"/>
        <v>2.1.1.4</v>
      </c>
      <c r="P27" s="129" t="str">
        <f t="shared" si="2"/>
        <v>2.1.1.4</v>
      </c>
      <c r="Q27" s="130">
        <f t="shared" si="3"/>
        <v>3272.36</v>
      </c>
      <c r="R27" s="128">
        <f t="shared" si="4"/>
        <v>0</v>
      </c>
      <c r="S27" s="128">
        <f t="shared" si="4"/>
        <v>0</v>
      </c>
      <c r="T27" s="128">
        <f t="shared" si="4"/>
        <v>0</v>
      </c>
      <c r="U27" s="128">
        <f t="shared" si="4"/>
        <v>3272.36</v>
      </c>
      <c r="V27" s="128">
        <f t="shared" si="4"/>
        <v>0</v>
      </c>
      <c r="W27" s="131">
        <f t="shared" si="5"/>
        <v>0</v>
      </c>
      <c r="X27" s="130">
        <f t="shared" si="6"/>
        <v>4068.12</v>
      </c>
      <c r="Y27" s="128">
        <f t="shared" si="7"/>
        <v>0</v>
      </c>
      <c r="Z27" s="128">
        <f t="shared" si="7"/>
        <v>0</v>
      </c>
      <c r="AA27" s="128">
        <f t="shared" si="7"/>
        <v>0</v>
      </c>
      <c r="AB27" s="128">
        <f t="shared" si="7"/>
        <v>4068.12</v>
      </c>
      <c r="AC27" s="128">
        <f t="shared" si="7"/>
        <v>0</v>
      </c>
      <c r="AD27" s="131">
        <f t="shared" si="8"/>
        <v>0</v>
      </c>
      <c r="AE27" s="68"/>
      <c r="AF27" s="132" t="s">
        <v>71</v>
      </c>
      <c r="AG27" s="133" t="str">
        <f t="shared" si="13"/>
        <v>2.1.1.4</v>
      </c>
      <c r="AH27" s="150" t="s">
        <v>85</v>
      </c>
      <c r="AI27" s="135" t="s">
        <v>65</v>
      </c>
      <c r="AJ27" s="148" t="s">
        <v>218</v>
      </c>
      <c r="AK27" s="136" t="s">
        <v>219</v>
      </c>
      <c r="AL27" s="134" t="s">
        <v>215</v>
      </c>
      <c r="AM27" s="151">
        <v>812</v>
      </c>
      <c r="AN27" s="138">
        <v>4.03</v>
      </c>
      <c r="AO27" s="138">
        <f t="shared" si="17"/>
        <v>5.01</v>
      </c>
      <c r="AP27" s="139">
        <f t="shared" si="9"/>
        <v>3272.36</v>
      </c>
      <c r="AQ27" s="139">
        <f t="shared" si="10"/>
        <v>4068.12</v>
      </c>
      <c r="AR27" s="140" t="str">
        <f t="shared" si="11"/>
        <v>2.1.1.4</v>
      </c>
      <c r="AS27" s="141" t="s">
        <v>73</v>
      </c>
      <c r="AT27" s="142">
        <v>0.24390000000000001</v>
      </c>
      <c r="AU27" s="144">
        <f t="shared" si="15"/>
        <v>3272.36</v>
      </c>
      <c r="AV27" s="144">
        <f t="shared" si="16"/>
        <v>4068.12</v>
      </c>
      <c r="AW27" s="145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 s="67">
        <f>SUMIF(AF:AF,"SIM",BN:BN)</f>
        <v>0</v>
      </c>
    </row>
    <row r="28" spans="1:69" s="67" customFormat="1" ht="33">
      <c r="A28" s="125">
        <f t="shared" si="12"/>
        <v>19</v>
      </c>
      <c r="B28" s="125"/>
      <c r="C28" s="126">
        <v>2</v>
      </c>
      <c r="D28" s="126">
        <v>1</v>
      </c>
      <c r="E28" s="126">
        <v>1</v>
      </c>
      <c r="F28" s="126">
        <v>5</v>
      </c>
      <c r="G28" s="126"/>
      <c r="H28" s="126"/>
      <c r="I28"/>
      <c r="J28" s="127">
        <f t="shared" si="0"/>
        <v>4</v>
      </c>
      <c r="K28" s="128">
        <f t="shared" si="1"/>
        <v>2</v>
      </c>
      <c r="L28" s="128" t="str">
        <f t="shared" si="2"/>
        <v>2.1</v>
      </c>
      <c r="M28" s="128" t="str">
        <f t="shared" si="2"/>
        <v>2.1.1</v>
      </c>
      <c r="N28" s="128" t="str">
        <f t="shared" si="2"/>
        <v>2.1.1.5</v>
      </c>
      <c r="O28" s="128" t="str">
        <f t="shared" si="2"/>
        <v>2.1.1.5</v>
      </c>
      <c r="P28" s="129" t="str">
        <f t="shared" si="2"/>
        <v>2.1.1.5</v>
      </c>
      <c r="Q28" s="130">
        <f t="shared" si="3"/>
        <v>4982.3599999999997</v>
      </c>
      <c r="R28" s="128">
        <f t="shared" si="4"/>
        <v>0</v>
      </c>
      <c r="S28" s="128">
        <f t="shared" si="4"/>
        <v>0</v>
      </c>
      <c r="T28" s="128">
        <f t="shared" si="4"/>
        <v>0</v>
      </c>
      <c r="U28" s="128">
        <f t="shared" si="4"/>
        <v>4982.3599999999997</v>
      </c>
      <c r="V28" s="128">
        <f t="shared" si="4"/>
        <v>0</v>
      </c>
      <c r="W28" s="131">
        <f t="shared" si="5"/>
        <v>0</v>
      </c>
      <c r="X28" s="130">
        <f t="shared" si="6"/>
        <v>6197.78</v>
      </c>
      <c r="Y28" s="128">
        <f t="shared" si="7"/>
        <v>0</v>
      </c>
      <c r="Z28" s="128">
        <f t="shared" si="7"/>
        <v>0</v>
      </c>
      <c r="AA28" s="128">
        <f t="shared" si="7"/>
        <v>0</v>
      </c>
      <c r="AB28" s="128">
        <f t="shared" si="7"/>
        <v>6197.78</v>
      </c>
      <c r="AC28" s="128">
        <f t="shared" si="7"/>
        <v>0</v>
      </c>
      <c r="AD28" s="131">
        <f t="shared" si="8"/>
        <v>0</v>
      </c>
      <c r="AE28" s="68"/>
      <c r="AF28" s="132" t="s">
        <v>71</v>
      </c>
      <c r="AG28" s="133" t="str">
        <f t="shared" si="13"/>
        <v>2.1.1.5</v>
      </c>
      <c r="AH28" s="150" t="s">
        <v>86</v>
      </c>
      <c r="AI28" s="135" t="s">
        <v>65</v>
      </c>
      <c r="AJ28" s="148" t="s">
        <v>220</v>
      </c>
      <c r="AK28" s="136" t="s">
        <v>221</v>
      </c>
      <c r="AL28" s="134" t="s">
        <v>215</v>
      </c>
      <c r="AM28" s="151">
        <v>862</v>
      </c>
      <c r="AN28" s="138">
        <v>5.78</v>
      </c>
      <c r="AO28" s="138">
        <f t="shared" si="17"/>
        <v>7.19</v>
      </c>
      <c r="AP28" s="139">
        <f t="shared" si="9"/>
        <v>4982.3599999999997</v>
      </c>
      <c r="AQ28" s="139">
        <f t="shared" si="10"/>
        <v>6197.78</v>
      </c>
      <c r="AR28" s="140" t="str">
        <f t="shared" si="11"/>
        <v>2.1.1.5</v>
      </c>
      <c r="AS28" s="141" t="s">
        <v>73</v>
      </c>
      <c r="AT28" s="142">
        <v>0.24390000000000001</v>
      </c>
      <c r="AU28" s="144">
        <f t="shared" si="15"/>
        <v>4982.3599999999997</v>
      </c>
      <c r="AV28" s="144">
        <f t="shared" si="16"/>
        <v>6197.78</v>
      </c>
      <c r="AW28" s="145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 s="67">
        <f>SUMIF(AF:AF,"SIM",BN:BN)</f>
        <v>0</v>
      </c>
    </row>
    <row r="29" spans="1:69" s="67" customFormat="1">
      <c r="A29" s="125">
        <f t="shared" si="12"/>
        <v>20</v>
      </c>
      <c r="B29" s="125"/>
      <c r="C29" s="126">
        <v>2</v>
      </c>
      <c r="D29" s="126">
        <v>1</v>
      </c>
      <c r="E29" s="126">
        <v>1</v>
      </c>
      <c r="F29" s="126">
        <v>6</v>
      </c>
      <c r="G29" s="126"/>
      <c r="H29" s="126"/>
      <c r="I29"/>
      <c r="J29" s="127">
        <f t="shared" si="0"/>
        <v>4</v>
      </c>
      <c r="K29" s="128">
        <f t="shared" si="1"/>
        <v>2</v>
      </c>
      <c r="L29" s="128" t="str">
        <f t="shared" si="2"/>
        <v>2.1</v>
      </c>
      <c r="M29" s="128" t="str">
        <f t="shared" si="2"/>
        <v>2.1.1</v>
      </c>
      <c r="N29" s="128" t="str">
        <f t="shared" si="2"/>
        <v>2.1.1.6</v>
      </c>
      <c r="O29" s="128" t="str">
        <f t="shared" si="2"/>
        <v>2.1.1.6</v>
      </c>
      <c r="P29" s="129" t="str">
        <f t="shared" si="2"/>
        <v>2.1.1.6</v>
      </c>
      <c r="Q29" s="130">
        <f t="shared" si="3"/>
        <v>88146.81</v>
      </c>
      <c r="R29" s="128">
        <f t="shared" si="4"/>
        <v>0</v>
      </c>
      <c r="S29" s="128">
        <f t="shared" si="4"/>
        <v>0</v>
      </c>
      <c r="T29" s="128">
        <f t="shared" si="4"/>
        <v>0</v>
      </c>
      <c r="U29" s="128">
        <f t="shared" si="4"/>
        <v>88146.81</v>
      </c>
      <c r="V29" s="128">
        <f t="shared" si="4"/>
        <v>0</v>
      </c>
      <c r="W29" s="131">
        <f t="shared" si="5"/>
        <v>0</v>
      </c>
      <c r="X29" s="130">
        <f t="shared" si="6"/>
        <v>109647.82</v>
      </c>
      <c r="Y29" s="128">
        <f t="shared" si="7"/>
        <v>0</v>
      </c>
      <c r="Z29" s="128">
        <f t="shared" si="7"/>
        <v>0</v>
      </c>
      <c r="AA29" s="128">
        <f t="shared" si="7"/>
        <v>0</v>
      </c>
      <c r="AB29" s="128">
        <f t="shared" si="7"/>
        <v>109647.82</v>
      </c>
      <c r="AC29" s="128">
        <f t="shared" si="7"/>
        <v>0</v>
      </c>
      <c r="AD29" s="131">
        <f t="shared" si="8"/>
        <v>0</v>
      </c>
      <c r="AE29" s="68"/>
      <c r="AF29" s="132" t="s">
        <v>71</v>
      </c>
      <c r="AG29" s="133" t="str">
        <f t="shared" si="13"/>
        <v>2.1.1.6</v>
      </c>
      <c r="AH29" s="154">
        <v>98458</v>
      </c>
      <c r="AI29" s="135" t="s">
        <v>62</v>
      </c>
      <c r="AJ29" s="148" t="s">
        <v>222</v>
      </c>
      <c r="AK29" s="136" t="s">
        <v>223</v>
      </c>
      <c r="AL29" s="134" t="s">
        <v>210</v>
      </c>
      <c r="AM29" s="151">
        <v>406.6</v>
      </c>
      <c r="AN29" s="138">
        <v>216.79</v>
      </c>
      <c r="AO29" s="138">
        <f t="shared" si="17"/>
        <v>269.67</v>
      </c>
      <c r="AP29" s="139">
        <f t="shared" si="9"/>
        <v>88146.81</v>
      </c>
      <c r="AQ29" s="139">
        <f t="shared" si="10"/>
        <v>109647.82</v>
      </c>
      <c r="AR29" s="140" t="str">
        <f t="shared" si="11"/>
        <v>2.1.1.6</v>
      </c>
      <c r="AS29" s="141" t="s">
        <v>73</v>
      </c>
      <c r="AT29" s="142">
        <v>0.24390000000000001</v>
      </c>
      <c r="AU29" s="144">
        <f t="shared" si="15"/>
        <v>88146.81</v>
      </c>
      <c r="AV29" s="144">
        <f t="shared" si="16"/>
        <v>109647.82</v>
      </c>
      <c r="AW29" s="145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 s="67">
        <f>SUMIF(AF:AF,"SIM",BN:BN)</f>
        <v>0</v>
      </c>
    </row>
    <row r="30" spans="1:69" s="67" customFormat="1" ht="30" customHeight="1">
      <c r="A30" s="125">
        <f t="shared" si="12"/>
        <v>21</v>
      </c>
      <c r="B30" s="125"/>
      <c r="C30" s="126">
        <v>2</v>
      </c>
      <c r="D30" s="126">
        <v>1</v>
      </c>
      <c r="E30" s="126">
        <v>1</v>
      </c>
      <c r="F30" s="126">
        <v>7</v>
      </c>
      <c r="G30" s="126"/>
      <c r="H30" s="126"/>
      <c r="I30"/>
      <c r="J30" s="127">
        <f t="shared" si="0"/>
        <v>4</v>
      </c>
      <c r="K30" s="128">
        <f t="shared" si="1"/>
        <v>2</v>
      </c>
      <c r="L30" s="128" t="str">
        <f t="shared" si="2"/>
        <v>2.1</v>
      </c>
      <c r="M30" s="128" t="str">
        <f t="shared" si="2"/>
        <v>2.1.1</v>
      </c>
      <c r="N30" s="128" t="str">
        <f t="shared" si="2"/>
        <v>2.1.1.7</v>
      </c>
      <c r="O30" s="128" t="str">
        <f t="shared" si="2"/>
        <v>2.1.1.7</v>
      </c>
      <c r="P30" s="129" t="str">
        <f t="shared" si="2"/>
        <v>2.1.1.7</v>
      </c>
      <c r="Q30" s="130">
        <f t="shared" si="3"/>
        <v>898.59</v>
      </c>
      <c r="R30" s="128">
        <f t="shared" si="4"/>
        <v>0</v>
      </c>
      <c r="S30" s="128">
        <f t="shared" si="4"/>
        <v>0</v>
      </c>
      <c r="T30" s="128">
        <f t="shared" si="4"/>
        <v>0</v>
      </c>
      <c r="U30" s="128">
        <f t="shared" si="4"/>
        <v>898.59</v>
      </c>
      <c r="V30" s="128">
        <f t="shared" si="4"/>
        <v>0</v>
      </c>
      <c r="W30" s="131">
        <f t="shared" si="5"/>
        <v>0</v>
      </c>
      <c r="X30" s="130">
        <f t="shared" si="6"/>
        <v>1118.1500000000001</v>
      </c>
      <c r="Y30" s="128">
        <f t="shared" si="7"/>
        <v>0</v>
      </c>
      <c r="Z30" s="128">
        <f t="shared" si="7"/>
        <v>0</v>
      </c>
      <c r="AA30" s="128">
        <f t="shared" si="7"/>
        <v>0</v>
      </c>
      <c r="AB30" s="128">
        <f t="shared" si="7"/>
        <v>1118.1500000000001</v>
      </c>
      <c r="AC30" s="128">
        <f t="shared" si="7"/>
        <v>0</v>
      </c>
      <c r="AD30" s="131">
        <f t="shared" si="8"/>
        <v>0</v>
      </c>
      <c r="AE30" s="68"/>
      <c r="AF30" s="132" t="s">
        <v>71</v>
      </c>
      <c r="AG30" s="133" t="str">
        <f t="shared" si="13"/>
        <v>2.1.1.7</v>
      </c>
      <c r="AH30" s="154">
        <v>97637</v>
      </c>
      <c r="AI30" s="135" t="s">
        <v>62</v>
      </c>
      <c r="AJ30" s="148" t="s">
        <v>224</v>
      </c>
      <c r="AK30" s="136" t="s">
        <v>225</v>
      </c>
      <c r="AL30" s="134" t="s">
        <v>210</v>
      </c>
      <c r="AM30" s="151">
        <v>406.6</v>
      </c>
      <c r="AN30" s="138">
        <v>2.21</v>
      </c>
      <c r="AO30" s="138">
        <f t="shared" si="17"/>
        <v>2.75</v>
      </c>
      <c r="AP30" s="139">
        <f t="shared" si="9"/>
        <v>898.59</v>
      </c>
      <c r="AQ30" s="139">
        <f t="shared" si="10"/>
        <v>1118.1500000000001</v>
      </c>
      <c r="AR30" s="140" t="str">
        <f t="shared" si="11"/>
        <v>2.1.1.7</v>
      </c>
      <c r="AS30" s="141" t="s">
        <v>73</v>
      </c>
      <c r="AT30" s="142">
        <v>0.24390000000000001</v>
      </c>
      <c r="AU30" s="144">
        <f t="shared" si="15"/>
        <v>898.59</v>
      </c>
      <c r="AV30" s="144">
        <f t="shared" si="16"/>
        <v>1118.1500000000001</v>
      </c>
      <c r="AW30" s="145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 s="67">
        <f>SUMIF(AF:AF,"SIM",BN:BN)</f>
        <v>0</v>
      </c>
    </row>
    <row r="31" spans="1:69" s="67" customFormat="1" ht="33">
      <c r="A31" s="125">
        <f t="shared" si="12"/>
        <v>22</v>
      </c>
      <c r="B31" s="125"/>
      <c r="C31" s="126">
        <v>2</v>
      </c>
      <c r="D31" s="126">
        <v>1</v>
      </c>
      <c r="E31" s="126">
        <v>1</v>
      </c>
      <c r="F31" s="126">
        <v>8</v>
      </c>
      <c r="G31" s="126"/>
      <c r="H31" s="126"/>
      <c r="I31"/>
      <c r="J31" s="127">
        <f>COUNT(C31:H31)</f>
        <v>4</v>
      </c>
      <c r="K31" s="128">
        <f>C31</f>
        <v>2</v>
      </c>
      <c r="L31" s="128" t="str">
        <f t="shared" si="2"/>
        <v>2.1</v>
      </c>
      <c r="M31" s="128" t="str">
        <f t="shared" si="2"/>
        <v>2.1.1</v>
      </c>
      <c r="N31" s="128" t="str">
        <f t="shared" si="2"/>
        <v>2.1.1.8</v>
      </c>
      <c r="O31" s="128" t="str">
        <f t="shared" si="2"/>
        <v>2.1.1.8</v>
      </c>
      <c r="P31" s="129" t="str">
        <f t="shared" si="2"/>
        <v>2.1.1.8</v>
      </c>
      <c r="Q31" s="130">
        <f>ROUND(AM31*AN31,2)</f>
        <v>1775.07</v>
      </c>
      <c r="R31" s="128">
        <f t="shared" si="4"/>
        <v>0</v>
      </c>
      <c r="S31" s="128">
        <f t="shared" si="4"/>
        <v>0</v>
      </c>
      <c r="T31" s="128">
        <f t="shared" si="4"/>
        <v>0</v>
      </c>
      <c r="U31" s="128">
        <f t="shared" si="4"/>
        <v>1775.07</v>
      </c>
      <c r="V31" s="128">
        <f t="shared" si="4"/>
        <v>0</v>
      </c>
      <c r="W31" s="131">
        <f t="shared" si="5"/>
        <v>0</v>
      </c>
      <c r="X31" s="130">
        <f>IF(B31&lt;&gt;"",0,ROUND(AM31*AO31,2))</f>
        <v>2208.0100000000002</v>
      </c>
      <c r="Y31" s="128">
        <f t="shared" si="7"/>
        <v>0</v>
      </c>
      <c r="Z31" s="128">
        <f t="shared" si="7"/>
        <v>0</v>
      </c>
      <c r="AA31" s="128">
        <f t="shared" si="7"/>
        <v>0</v>
      </c>
      <c r="AB31" s="128">
        <f t="shared" si="7"/>
        <v>2208.0100000000002</v>
      </c>
      <c r="AC31" s="128">
        <f t="shared" si="7"/>
        <v>0</v>
      </c>
      <c r="AD31" s="131">
        <f t="shared" si="8"/>
        <v>0</v>
      </c>
      <c r="AE31" s="68"/>
      <c r="AF31" s="132" t="s">
        <v>71</v>
      </c>
      <c r="AG31" s="133" t="str">
        <f>P31</f>
        <v>2.1.1.8</v>
      </c>
      <c r="AH31" s="150" t="s">
        <v>87</v>
      </c>
      <c r="AI31" s="135" t="s">
        <v>65</v>
      </c>
      <c r="AJ31" s="148" t="s">
        <v>226</v>
      </c>
      <c r="AK31" s="136" t="s">
        <v>227</v>
      </c>
      <c r="AL31" s="134" t="s">
        <v>193</v>
      </c>
      <c r="AM31" s="151">
        <v>1</v>
      </c>
      <c r="AN31" s="138">
        <v>1775.07</v>
      </c>
      <c r="AO31" s="138">
        <f t="shared" si="17"/>
        <v>2208.0100000000002</v>
      </c>
      <c r="AP31" s="139">
        <f>IF(B31&lt;&gt;"",SUM(R31:W31),ROUND(AM31*AN31,2))</f>
        <v>1775.07</v>
      </c>
      <c r="AQ31" s="139">
        <f>IF(B31&lt;&gt;"",SUM(Y31:AD31),ROUND(AM31*AO31,2))</f>
        <v>2208.0100000000002</v>
      </c>
      <c r="AR31" s="140" t="str">
        <f>AG31</f>
        <v>2.1.1.8</v>
      </c>
      <c r="AS31" s="141"/>
      <c r="AT31" s="142">
        <v>0.24390000000000001</v>
      </c>
      <c r="AU31" s="144">
        <f t="shared" si="15"/>
        <v>1775.07</v>
      </c>
      <c r="AV31" s="144">
        <f t="shared" si="16"/>
        <v>2208.0100000000002</v>
      </c>
      <c r="AW31" s="145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</row>
    <row r="32" spans="1:69" s="67" customFormat="1" ht="49.5">
      <c r="A32" s="125">
        <f t="shared" si="12"/>
        <v>23</v>
      </c>
      <c r="B32" s="125"/>
      <c r="C32" s="126">
        <v>2</v>
      </c>
      <c r="D32" s="126">
        <v>1</v>
      </c>
      <c r="E32" s="126">
        <v>1</v>
      </c>
      <c r="F32" s="126">
        <v>9</v>
      </c>
      <c r="G32" s="126"/>
      <c r="H32" s="126"/>
      <c r="I32"/>
      <c r="J32" s="127">
        <f>COUNT(C32:H32)</f>
        <v>4</v>
      </c>
      <c r="K32" s="128">
        <f>C32</f>
        <v>2</v>
      </c>
      <c r="L32" s="128" t="str">
        <f t="shared" si="2"/>
        <v>2.1</v>
      </c>
      <c r="M32" s="128" t="str">
        <f t="shared" si="2"/>
        <v>2.1.1</v>
      </c>
      <c r="N32" s="128" t="str">
        <f t="shared" si="2"/>
        <v>2.1.1.9</v>
      </c>
      <c r="O32" s="128" t="str">
        <f t="shared" si="2"/>
        <v>2.1.1.9</v>
      </c>
      <c r="P32" s="129" t="str">
        <f t="shared" si="2"/>
        <v>2.1.1.9</v>
      </c>
      <c r="Q32" s="130">
        <f>ROUND(AM32*AN32,2)</f>
        <v>5600</v>
      </c>
      <c r="R32" s="128">
        <f t="shared" si="4"/>
        <v>0</v>
      </c>
      <c r="S32" s="128">
        <f t="shared" si="4"/>
        <v>0</v>
      </c>
      <c r="T32" s="128">
        <f t="shared" si="4"/>
        <v>0</v>
      </c>
      <c r="U32" s="128">
        <f t="shared" si="4"/>
        <v>5600</v>
      </c>
      <c r="V32" s="128">
        <f t="shared" si="4"/>
        <v>0</v>
      </c>
      <c r="W32" s="131">
        <f t="shared" si="5"/>
        <v>0</v>
      </c>
      <c r="X32" s="130">
        <f>IF(B32&lt;&gt;"",0,ROUND(AM32*AO32,2))</f>
        <v>6965.84</v>
      </c>
      <c r="Y32" s="128">
        <f t="shared" si="7"/>
        <v>0</v>
      </c>
      <c r="Z32" s="128">
        <f t="shared" si="7"/>
        <v>0</v>
      </c>
      <c r="AA32" s="128">
        <f t="shared" si="7"/>
        <v>0</v>
      </c>
      <c r="AB32" s="128">
        <f t="shared" si="7"/>
        <v>6965.84</v>
      </c>
      <c r="AC32" s="128">
        <f t="shared" si="7"/>
        <v>0</v>
      </c>
      <c r="AD32" s="131">
        <f t="shared" si="8"/>
        <v>0</v>
      </c>
      <c r="AE32" s="68"/>
      <c r="AF32" s="132" t="s">
        <v>71</v>
      </c>
      <c r="AG32" s="133" t="str">
        <f>P32</f>
        <v>2.1.1.9</v>
      </c>
      <c r="AH32" s="150" t="s">
        <v>88</v>
      </c>
      <c r="AI32" s="135" t="s">
        <v>64</v>
      </c>
      <c r="AJ32" s="148" t="s">
        <v>228</v>
      </c>
      <c r="AK32" s="136" t="s">
        <v>229</v>
      </c>
      <c r="AL32" s="134" t="s">
        <v>230</v>
      </c>
      <c r="AM32" s="151">
        <v>7</v>
      </c>
      <c r="AN32" s="138">
        <v>800</v>
      </c>
      <c r="AO32" s="138">
        <f t="shared" si="17"/>
        <v>995.12</v>
      </c>
      <c r="AP32" s="139">
        <f>IF(B32&lt;&gt;"",SUM(R32:W32),ROUND(AM32*AN32,2))</f>
        <v>5600</v>
      </c>
      <c r="AQ32" s="139">
        <f>IF(B32&lt;&gt;"",SUM(Y32:AD32),ROUND(AM32*AO32,2))</f>
        <v>6965.84</v>
      </c>
      <c r="AR32" s="140" t="str">
        <f>AG32</f>
        <v>2.1.1.9</v>
      </c>
      <c r="AS32" s="141"/>
      <c r="AT32" s="142">
        <v>0.24390000000000001</v>
      </c>
      <c r="AU32" s="144">
        <f t="shared" si="15"/>
        <v>5600</v>
      </c>
      <c r="AV32" s="144">
        <f t="shared" si="16"/>
        <v>6965.84</v>
      </c>
      <c r="AW32" s="145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</row>
    <row r="33" spans="1:69" s="67" customFormat="1" ht="15.6" customHeight="1">
      <c r="A33" s="125">
        <f t="shared" si="12"/>
        <v>24</v>
      </c>
      <c r="B33" s="125" t="s">
        <v>80</v>
      </c>
      <c r="C33" s="126">
        <v>2</v>
      </c>
      <c r="D33" s="126">
        <v>1</v>
      </c>
      <c r="E33" s="126">
        <v>2</v>
      </c>
      <c r="F33" s="126"/>
      <c r="G33" s="126"/>
      <c r="H33" s="126"/>
      <c r="I33"/>
      <c r="J33" s="127">
        <f t="shared" si="0"/>
        <v>3</v>
      </c>
      <c r="K33" s="128">
        <f t="shared" si="1"/>
        <v>2</v>
      </c>
      <c r="L33" s="128" t="str">
        <f t="shared" si="2"/>
        <v>2.1</v>
      </c>
      <c r="M33" s="128" t="str">
        <f t="shared" si="2"/>
        <v>2.1.2</v>
      </c>
      <c r="N33" s="128" t="str">
        <f t="shared" si="2"/>
        <v>2.1.2</v>
      </c>
      <c r="O33" s="128" t="str">
        <f t="shared" si="2"/>
        <v>2.1.2</v>
      </c>
      <c r="P33" s="129" t="str">
        <f t="shared" si="2"/>
        <v>2.1.2</v>
      </c>
      <c r="Q33" s="130">
        <f t="shared" si="3"/>
        <v>0</v>
      </c>
      <c r="R33" s="128">
        <f t="shared" si="4"/>
        <v>0</v>
      </c>
      <c r="S33" s="128">
        <f t="shared" si="4"/>
        <v>0</v>
      </c>
      <c r="T33" s="128">
        <f t="shared" si="4"/>
        <v>389276.94</v>
      </c>
      <c r="U33" s="128">
        <f t="shared" si="4"/>
        <v>0</v>
      </c>
      <c r="V33" s="128">
        <f t="shared" si="4"/>
        <v>0</v>
      </c>
      <c r="W33" s="131">
        <f t="shared" si="5"/>
        <v>0</v>
      </c>
      <c r="X33" s="130">
        <f t="shared" si="6"/>
        <v>0</v>
      </c>
      <c r="Y33" s="128">
        <f t="shared" si="7"/>
        <v>0</v>
      </c>
      <c r="Z33" s="128">
        <f t="shared" si="7"/>
        <v>0</v>
      </c>
      <c r="AA33" s="128">
        <f t="shared" si="7"/>
        <v>484233.58</v>
      </c>
      <c r="AB33" s="128">
        <f t="shared" si="7"/>
        <v>0</v>
      </c>
      <c r="AC33" s="128">
        <f t="shared" si="7"/>
        <v>0</v>
      </c>
      <c r="AD33" s="131">
        <f t="shared" si="8"/>
        <v>0</v>
      </c>
      <c r="AE33" s="68"/>
      <c r="AF33" s="132"/>
      <c r="AG33" s="133" t="str">
        <f t="shared" si="13"/>
        <v>2.1.2</v>
      </c>
      <c r="AH33" s="154"/>
      <c r="AI33" s="135" t="s">
        <v>73</v>
      </c>
      <c r="AJ33" s="148" t="s">
        <v>190</v>
      </c>
      <c r="AK33" s="136" t="s">
        <v>89</v>
      </c>
      <c r="AL33" s="154"/>
      <c r="AM33" s="155">
        <v>0</v>
      </c>
      <c r="AN33" s="138"/>
      <c r="AO33" s="138"/>
      <c r="AP33" s="139">
        <f t="shared" si="9"/>
        <v>389276.94</v>
      </c>
      <c r="AQ33" s="139">
        <f t="shared" si="10"/>
        <v>484233.58</v>
      </c>
      <c r="AR33" s="140" t="str">
        <f t="shared" si="11"/>
        <v>2.1.2</v>
      </c>
      <c r="AS33" s="141" t="s">
        <v>73</v>
      </c>
      <c r="AT33" s="142">
        <v>0</v>
      </c>
      <c r="AU33" s="144" t="str">
        <f t="shared" si="15"/>
        <v/>
      </c>
      <c r="AV33" s="144">
        <f t="shared" si="16"/>
        <v>0</v>
      </c>
      <c r="AW33" s="145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</row>
    <row r="34" spans="1:69" s="67" customFormat="1">
      <c r="A34" s="125">
        <f t="shared" si="12"/>
        <v>25</v>
      </c>
      <c r="B34" s="125" t="s">
        <v>90</v>
      </c>
      <c r="C34" s="126">
        <v>2</v>
      </c>
      <c r="D34" s="126">
        <v>1</v>
      </c>
      <c r="E34" s="126">
        <v>2</v>
      </c>
      <c r="F34" s="126">
        <v>1</v>
      </c>
      <c r="G34" s="126"/>
      <c r="H34" s="126"/>
      <c r="I34"/>
      <c r="J34" s="127">
        <f t="shared" si="0"/>
        <v>4</v>
      </c>
      <c r="K34" s="128">
        <f t="shared" si="1"/>
        <v>2</v>
      </c>
      <c r="L34" s="128" t="str">
        <f t="shared" si="2"/>
        <v>2.1</v>
      </c>
      <c r="M34" s="128" t="str">
        <f t="shared" si="2"/>
        <v>2.1.2</v>
      </c>
      <c r="N34" s="128" t="str">
        <f t="shared" si="2"/>
        <v>2.1.2.1</v>
      </c>
      <c r="O34" s="128" t="str">
        <f t="shared" si="2"/>
        <v>2.1.2.1</v>
      </c>
      <c r="P34" s="129" t="str">
        <f t="shared" si="2"/>
        <v>2.1.2.1</v>
      </c>
      <c r="Q34" s="130">
        <f t="shared" si="3"/>
        <v>0</v>
      </c>
      <c r="R34" s="128">
        <f t="shared" si="4"/>
        <v>0</v>
      </c>
      <c r="S34" s="128">
        <f t="shared" si="4"/>
        <v>0</v>
      </c>
      <c r="T34" s="128">
        <f t="shared" si="4"/>
        <v>0</v>
      </c>
      <c r="U34" s="128">
        <f t="shared" si="4"/>
        <v>26978.44</v>
      </c>
      <c r="V34" s="128">
        <f t="shared" si="4"/>
        <v>0</v>
      </c>
      <c r="W34" s="131">
        <f t="shared" si="5"/>
        <v>0</v>
      </c>
      <c r="X34" s="130">
        <f t="shared" si="6"/>
        <v>0</v>
      </c>
      <c r="Y34" s="128">
        <f t="shared" si="7"/>
        <v>0</v>
      </c>
      <c r="Z34" s="128">
        <f t="shared" si="7"/>
        <v>0</v>
      </c>
      <c r="AA34" s="128">
        <f t="shared" si="7"/>
        <v>0</v>
      </c>
      <c r="AB34" s="128">
        <f t="shared" si="7"/>
        <v>33563.350000000006</v>
      </c>
      <c r="AC34" s="128">
        <f t="shared" si="7"/>
        <v>0</v>
      </c>
      <c r="AD34" s="131">
        <f t="shared" si="8"/>
        <v>0</v>
      </c>
      <c r="AE34" s="68"/>
      <c r="AF34" s="132"/>
      <c r="AG34" s="133" t="str">
        <f t="shared" si="13"/>
        <v>2.1.2.1</v>
      </c>
      <c r="AH34" s="154"/>
      <c r="AI34" s="135" t="s">
        <v>73</v>
      </c>
      <c r="AJ34" s="148" t="s">
        <v>190</v>
      </c>
      <c r="AK34" s="136" t="s">
        <v>91</v>
      </c>
      <c r="AL34" s="134"/>
      <c r="AM34" s="155">
        <v>0</v>
      </c>
      <c r="AN34" s="138"/>
      <c r="AO34" s="138">
        <f t="shared" ref="AO34:AO97" si="18">IF(AN34&lt;&gt;"",ROUND(AN34*(1+AT34),2),0)</f>
        <v>0</v>
      </c>
      <c r="AP34" s="139">
        <f t="shared" si="9"/>
        <v>26978.44</v>
      </c>
      <c r="AQ34" s="139">
        <f t="shared" si="10"/>
        <v>33563.350000000006</v>
      </c>
      <c r="AR34" s="140" t="str">
        <f t="shared" si="11"/>
        <v>2.1.2.1</v>
      </c>
      <c r="AS34" s="141" t="s">
        <v>73</v>
      </c>
      <c r="AT34" s="142">
        <v>0</v>
      </c>
      <c r="AU34" s="144" t="str">
        <f t="shared" si="15"/>
        <v/>
      </c>
      <c r="AV34" s="144">
        <f t="shared" si="16"/>
        <v>0</v>
      </c>
      <c r="AW34" s="145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</row>
    <row r="35" spans="1:69" s="67" customFormat="1" ht="33">
      <c r="A35" s="125">
        <f t="shared" si="12"/>
        <v>26</v>
      </c>
      <c r="B35" s="125"/>
      <c r="C35" s="126">
        <v>2</v>
      </c>
      <c r="D35" s="126">
        <v>1</v>
      </c>
      <c r="E35" s="126">
        <v>2</v>
      </c>
      <c r="F35" s="126">
        <v>1</v>
      </c>
      <c r="G35" s="126">
        <v>1</v>
      </c>
      <c r="H35" s="126"/>
      <c r="I35"/>
      <c r="J35" s="127">
        <f t="shared" si="0"/>
        <v>5</v>
      </c>
      <c r="K35" s="128">
        <f t="shared" si="1"/>
        <v>2</v>
      </c>
      <c r="L35" s="128" t="str">
        <f t="shared" si="2"/>
        <v>2.1</v>
      </c>
      <c r="M35" s="128" t="str">
        <f t="shared" si="2"/>
        <v>2.1.2</v>
      </c>
      <c r="N35" s="128" t="str">
        <f t="shared" si="2"/>
        <v>2.1.2.1</v>
      </c>
      <c r="O35" s="128" t="str">
        <f t="shared" si="2"/>
        <v>2.1.2.1.1</v>
      </c>
      <c r="P35" s="129" t="str">
        <f t="shared" si="2"/>
        <v>2.1.2.1.1</v>
      </c>
      <c r="Q35" s="130">
        <f t="shared" si="3"/>
        <v>21100.03</v>
      </c>
      <c r="R35" s="128">
        <f t="shared" si="4"/>
        <v>0</v>
      </c>
      <c r="S35" s="128">
        <f t="shared" si="4"/>
        <v>0</v>
      </c>
      <c r="T35" s="128">
        <f t="shared" si="4"/>
        <v>0</v>
      </c>
      <c r="U35" s="128">
        <f t="shared" si="4"/>
        <v>0</v>
      </c>
      <c r="V35" s="128">
        <f t="shared" si="4"/>
        <v>21100.03</v>
      </c>
      <c r="W35" s="131">
        <f t="shared" si="5"/>
        <v>21100.03</v>
      </c>
      <c r="X35" s="130">
        <f t="shared" si="6"/>
        <v>26248.54</v>
      </c>
      <c r="Y35" s="128">
        <f t="shared" si="7"/>
        <v>0</v>
      </c>
      <c r="Z35" s="128">
        <f t="shared" si="7"/>
        <v>0</v>
      </c>
      <c r="AA35" s="128">
        <f t="shared" si="7"/>
        <v>0</v>
      </c>
      <c r="AB35" s="128">
        <f t="shared" si="7"/>
        <v>0</v>
      </c>
      <c r="AC35" s="128">
        <f t="shared" si="7"/>
        <v>26248.54</v>
      </c>
      <c r="AD35" s="131">
        <f t="shared" si="8"/>
        <v>26248.54</v>
      </c>
      <c r="AE35" s="68"/>
      <c r="AF35" s="132"/>
      <c r="AG35" s="133" t="str">
        <f t="shared" si="13"/>
        <v>2.1.2.1.1</v>
      </c>
      <c r="AH35" s="134">
        <v>97636</v>
      </c>
      <c r="AI35" s="135" t="s">
        <v>62</v>
      </c>
      <c r="AJ35" s="148" t="s">
        <v>231</v>
      </c>
      <c r="AK35" s="136" t="s">
        <v>232</v>
      </c>
      <c r="AL35" s="134" t="s">
        <v>210</v>
      </c>
      <c r="AM35" s="151">
        <v>1264.99</v>
      </c>
      <c r="AN35" s="138">
        <v>16.68</v>
      </c>
      <c r="AO35" s="138">
        <f t="shared" si="18"/>
        <v>20.75</v>
      </c>
      <c r="AP35" s="139">
        <f t="shared" si="9"/>
        <v>21100.03</v>
      </c>
      <c r="AQ35" s="139">
        <f t="shared" si="10"/>
        <v>26248.54</v>
      </c>
      <c r="AR35" s="140" t="str">
        <f t="shared" si="11"/>
        <v>2.1.2.1.1</v>
      </c>
      <c r="AS35" s="141" t="s">
        <v>73</v>
      </c>
      <c r="AT35" s="142">
        <v>0.24390000000000001</v>
      </c>
      <c r="AU35" s="144">
        <f t="shared" si="15"/>
        <v>21100.03</v>
      </c>
      <c r="AV35" s="144">
        <f t="shared" si="16"/>
        <v>26248.54</v>
      </c>
      <c r="AW35" s="14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 s="146"/>
      <c r="BQ35" s="146"/>
    </row>
    <row r="36" spans="1:69" s="67" customFormat="1" ht="45.6" customHeight="1">
      <c r="A36" s="125">
        <f t="shared" si="12"/>
        <v>27</v>
      </c>
      <c r="B36" s="125"/>
      <c r="C36" s="126">
        <v>2</v>
      </c>
      <c r="D36" s="126">
        <v>1</v>
      </c>
      <c r="E36" s="126">
        <v>2</v>
      </c>
      <c r="F36" s="126">
        <v>1</v>
      </c>
      <c r="G36" s="126">
        <v>2</v>
      </c>
      <c r="H36" s="126"/>
      <c r="I36"/>
      <c r="J36" s="127">
        <f t="shared" si="0"/>
        <v>5</v>
      </c>
      <c r="K36" s="128">
        <f t="shared" si="1"/>
        <v>2</v>
      </c>
      <c r="L36" s="128" t="str">
        <f t="shared" si="2"/>
        <v>2.1</v>
      </c>
      <c r="M36" s="128" t="str">
        <f t="shared" si="2"/>
        <v>2.1.2</v>
      </c>
      <c r="N36" s="128" t="str">
        <f t="shared" si="2"/>
        <v>2.1.2.1</v>
      </c>
      <c r="O36" s="128" t="str">
        <f t="shared" si="2"/>
        <v>2.1.2.1.2</v>
      </c>
      <c r="P36" s="129" t="str">
        <f t="shared" si="2"/>
        <v>2.1.2.1.2</v>
      </c>
      <c r="Q36" s="130">
        <f t="shared" si="3"/>
        <v>1256.1400000000001</v>
      </c>
      <c r="R36" s="128">
        <f t="shared" si="4"/>
        <v>0</v>
      </c>
      <c r="S36" s="128">
        <f t="shared" si="4"/>
        <v>0</v>
      </c>
      <c r="T36" s="128">
        <f t="shared" si="4"/>
        <v>0</v>
      </c>
      <c r="U36" s="128">
        <f t="shared" si="4"/>
        <v>0</v>
      </c>
      <c r="V36" s="128">
        <f t="shared" si="4"/>
        <v>1256.1400000000001</v>
      </c>
      <c r="W36" s="131">
        <f t="shared" si="5"/>
        <v>1256.1400000000001</v>
      </c>
      <c r="X36" s="130">
        <f t="shared" si="6"/>
        <v>1561.63</v>
      </c>
      <c r="Y36" s="128">
        <f t="shared" si="7"/>
        <v>0</v>
      </c>
      <c r="Z36" s="128">
        <f t="shared" si="7"/>
        <v>0</v>
      </c>
      <c r="AA36" s="128">
        <f t="shared" si="7"/>
        <v>0</v>
      </c>
      <c r="AB36" s="128">
        <f t="shared" si="7"/>
        <v>0</v>
      </c>
      <c r="AC36" s="128">
        <f t="shared" si="7"/>
        <v>1561.63</v>
      </c>
      <c r="AD36" s="131">
        <f t="shared" si="8"/>
        <v>1561.63</v>
      </c>
      <c r="AE36" s="68"/>
      <c r="AF36" s="132"/>
      <c r="AG36" s="133" t="str">
        <f t="shared" si="13"/>
        <v>2.1.2.1.2</v>
      </c>
      <c r="AH36" s="150">
        <v>100982</v>
      </c>
      <c r="AI36" s="135" t="s">
        <v>62</v>
      </c>
      <c r="AJ36" s="148" t="s">
        <v>233</v>
      </c>
      <c r="AK36" s="136" t="s">
        <v>234</v>
      </c>
      <c r="AL36" s="134" t="s">
        <v>235</v>
      </c>
      <c r="AM36" s="151">
        <v>189.74850000000001</v>
      </c>
      <c r="AN36" s="138">
        <v>6.62</v>
      </c>
      <c r="AO36" s="138">
        <f t="shared" si="18"/>
        <v>8.23</v>
      </c>
      <c r="AP36" s="139">
        <f t="shared" si="9"/>
        <v>1256.1400000000001</v>
      </c>
      <c r="AQ36" s="139">
        <f t="shared" si="10"/>
        <v>1561.63</v>
      </c>
      <c r="AR36" s="140" t="str">
        <f t="shared" si="11"/>
        <v>2.1.2.1.2</v>
      </c>
      <c r="AS36" s="141" t="s">
        <v>73</v>
      </c>
      <c r="AT36" s="142">
        <v>0.24390000000000001</v>
      </c>
      <c r="AU36" s="144">
        <f t="shared" si="15"/>
        <v>1256.1400000000001</v>
      </c>
      <c r="AV36" s="144">
        <f t="shared" si="16"/>
        <v>1561.63</v>
      </c>
      <c r="AW36" s="145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</row>
    <row r="37" spans="1:69" s="67" customFormat="1" ht="33">
      <c r="A37" s="125">
        <f t="shared" si="12"/>
        <v>28</v>
      </c>
      <c r="B37" s="125"/>
      <c r="C37" s="126">
        <v>2</v>
      </c>
      <c r="D37" s="126">
        <v>1</v>
      </c>
      <c r="E37" s="126">
        <v>2</v>
      </c>
      <c r="F37" s="126">
        <v>1</v>
      </c>
      <c r="G37" s="126">
        <v>3</v>
      </c>
      <c r="H37" s="126"/>
      <c r="I37"/>
      <c r="J37" s="127">
        <f t="shared" si="0"/>
        <v>5</v>
      </c>
      <c r="K37" s="128">
        <f t="shared" si="1"/>
        <v>2</v>
      </c>
      <c r="L37" s="128" t="str">
        <f t="shared" si="2"/>
        <v>2.1</v>
      </c>
      <c r="M37" s="128" t="str">
        <f t="shared" si="2"/>
        <v>2.1.2</v>
      </c>
      <c r="N37" s="128" t="str">
        <f t="shared" si="2"/>
        <v>2.1.2.1</v>
      </c>
      <c r="O37" s="128" t="str">
        <f t="shared" si="2"/>
        <v>2.1.2.1.3</v>
      </c>
      <c r="P37" s="129" t="str">
        <f t="shared" si="2"/>
        <v>2.1.2.1.3</v>
      </c>
      <c r="Q37" s="130">
        <f t="shared" si="3"/>
        <v>2535.04</v>
      </c>
      <c r="R37" s="128">
        <f t="shared" si="4"/>
        <v>0</v>
      </c>
      <c r="S37" s="128">
        <f t="shared" si="4"/>
        <v>0</v>
      </c>
      <c r="T37" s="128">
        <f t="shared" si="4"/>
        <v>0</v>
      </c>
      <c r="U37" s="128">
        <f t="shared" si="4"/>
        <v>0</v>
      </c>
      <c r="V37" s="128">
        <f t="shared" si="4"/>
        <v>2535.04</v>
      </c>
      <c r="W37" s="131">
        <f t="shared" si="5"/>
        <v>2535.04</v>
      </c>
      <c r="X37" s="130">
        <f t="shared" si="6"/>
        <v>3157.42</v>
      </c>
      <c r="Y37" s="128">
        <f t="shared" si="7"/>
        <v>0</v>
      </c>
      <c r="Z37" s="128">
        <f t="shared" si="7"/>
        <v>0</v>
      </c>
      <c r="AA37" s="128">
        <f t="shared" si="7"/>
        <v>0</v>
      </c>
      <c r="AB37" s="128">
        <f t="shared" si="7"/>
        <v>0</v>
      </c>
      <c r="AC37" s="128">
        <f t="shared" si="7"/>
        <v>3157.42</v>
      </c>
      <c r="AD37" s="131">
        <f t="shared" si="8"/>
        <v>3157.42</v>
      </c>
      <c r="AE37" s="68"/>
      <c r="AF37" s="132"/>
      <c r="AG37" s="133" t="str">
        <f t="shared" si="13"/>
        <v>2.1.2.1.3</v>
      </c>
      <c r="AH37" s="150">
        <v>95875</v>
      </c>
      <c r="AI37" s="135" t="s">
        <v>62</v>
      </c>
      <c r="AJ37" s="148" t="s">
        <v>236</v>
      </c>
      <c r="AK37" s="136" t="s">
        <v>237</v>
      </c>
      <c r="AL37" s="134" t="s">
        <v>238</v>
      </c>
      <c r="AM37" s="151">
        <v>1517.9880000000001</v>
      </c>
      <c r="AN37" s="138">
        <v>1.67</v>
      </c>
      <c r="AO37" s="138">
        <f t="shared" si="18"/>
        <v>2.08</v>
      </c>
      <c r="AP37" s="139">
        <f t="shared" si="9"/>
        <v>2535.04</v>
      </c>
      <c r="AQ37" s="139">
        <f t="shared" si="10"/>
        <v>3157.42</v>
      </c>
      <c r="AR37" s="140" t="str">
        <f t="shared" si="11"/>
        <v>2.1.2.1.3</v>
      </c>
      <c r="AS37" s="141" t="s">
        <v>73</v>
      </c>
      <c r="AT37" s="142">
        <v>0.24390000000000001</v>
      </c>
      <c r="AU37" s="144">
        <f t="shared" si="15"/>
        <v>2535.04</v>
      </c>
      <c r="AV37" s="144">
        <f t="shared" si="16"/>
        <v>3157.42</v>
      </c>
      <c r="AW37" s="145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</row>
    <row r="38" spans="1:69" s="67" customFormat="1" ht="15" customHeight="1">
      <c r="A38" s="125">
        <f t="shared" si="12"/>
        <v>29</v>
      </c>
      <c r="B38" s="125"/>
      <c r="C38" s="126">
        <v>2</v>
      </c>
      <c r="D38" s="126">
        <v>1</v>
      </c>
      <c r="E38" s="126">
        <v>2</v>
      </c>
      <c r="F38" s="126">
        <v>1</v>
      </c>
      <c r="G38" s="126">
        <v>4</v>
      </c>
      <c r="H38" s="126"/>
      <c r="I38"/>
      <c r="J38" s="127">
        <f t="shared" si="0"/>
        <v>5</v>
      </c>
      <c r="K38" s="128">
        <f t="shared" si="1"/>
        <v>2</v>
      </c>
      <c r="L38" s="128" t="str">
        <f t="shared" si="2"/>
        <v>2.1</v>
      </c>
      <c r="M38" s="128" t="str">
        <f t="shared" si="2"/>
        <v>2.1.2</v>
      </c>
      <c r="N38" s="128" t="str">
        <f t="shared" si="2"/>
        <v>2.1.2.1</v>
      </c>
      <c r="O38" s="128" t="str">
        <f t="shared" si="2"/>
        <v>2.1.2.1.4</v>
      </c>
      <c r="P38" s="129" t="str">
        <f t="shared" si="2"/>
        <v>2.1.2.1.4</v>
      </c>
      <c r="Q38" s="130">
        <f t="shared" si="3"/>
        <v>2087.23</v>
      </c>
      <c r="R38" s="128">
        <f t="shared" si="4"/>
        <v>0</v>
      </c>
      <c r="S38" s="128">
        <f t="shared" si="4"/>
        <v>0</v>
      </c>
      <c r="T38" s="128">
        <f t="shared" si="4"/>
        <v>0</v>
      </c>
      <c r="U38" s="128">
        <f t="shared" si="4"/>
        <v>0</v>
      </c>
      <c r="V38" s="128">
        <f t="shared" si="4"/>
        <v>2087.23</v>
      </c>
      <c r="W38" s="131">
        <f t="shared" si="5"/>
        <v>2087.23</v>
      </c>
      <c r="X38" s="130">
        <f t="shared" si="6"/>
        <v>2595.7600000000002</v>
      </c>
      <c r="Y38" s="128">
        <f t="shared" si="7"/>
        <v>0</v>
      </c>
      <c r="Z38" s="128">
        <f t="shared" si="7"/>
        <v>0</v>
      </c>
      <c r="AA38" s="128">
        <f t="shared" si="7"/>
        <v>0</v>
      </c>
      <c r="AB38" s="128">
        <f t="shared" si="7"/>
        <v>0</v>
      </c>
      <c r="AC38" s="128">
        <f t="shared" si="7"/>
        <v>2595.7600000000002</v>
      </c>
      <c r="AD38" s="131">
        <f t="shared" si="8"/>
        <v>2595.7600000000002</v>
      </c>
      <c r="AE38" s="68"/>
      <c r="AF38" s="132"/>
      <c r="AG38" s="133" t="str">
        <f t="shared" si="13"/>
        <v>2.1.2.1.4</v>
      </c>
      <c r="AH38" s="150" t="s">
        <v>92</v>
      </c>
      <c r="AI38" s="135" t="s">
        <v>64</v>
      </c>
      <c r="AJ38" s="148" t="s">
        <v>239</v>
      </c>
      <c r="AK38" s="136" t="s">
        <v>240</v>
      </c>
      <c r="AL38" s="134" t="s">
        <v>235</v>
      </c>
      <c r="AM38" s="151">
        <v>189.74850000000001</v>
      </c>
      <c r="AN38" s="138">
        <v>11</v>
      </c>
      <c r="AO38" s="138">
        <f t="shared" si="18"/>
        <v>13.68</v>
      </c>
      <c r="AP38" s="139">
        <f t="shared" si="9"/>
        <v>2087.23</v>
      </c>
      <c r="AQ38" s="139">
        <f t="shared" si="10"/>
        <v>2595.7600000000002</v>
      </c>
      <c r="AR38" s="140" t="str">
        <f t="shared" si="11"/>
        <v>2.1.2.1.4</v>
      </c>
      <c r="AS38" s="141" t="s">
        <v>73</v>
      </c>
      <c r="AT38" s="142">
        <v>0.24390000000000001</v>
      </c>
      <c r="AU38" s="144">
        <f t="shared" si="15"/>
        <v>2087.23</v>
      </c>
      <c r="AV38" s="144">
        <f t="shared" si="16"/>
        <v>2595.7600000000002</v>
      </c>
      <c r="AW38" s="145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 s="67">
        <f>SUMIF(AF:AF,"SIM",BN:BN)</f>
        <v>0</v>
      </c>
    </row>
    <row r="39" spans="1:69" s="67" customFormat="1">
      <c r="A39" s="125">
        <f t="shared" si="12"/>
        <v>30</v>
      </c>
      <c r="B39" s="125" t="s">
        <v>90</v>
      </c>
      <c r="C39" s="126">
        <v>2</v>
      </c>
      <c r="D39" s="126">
        <v>1</v>
      </c>
      <c r="E39" s="126">
        <v>2</v>
      </c>
      <c r="F39" s="126">
        <v>2</v>
      </c>
      <c r="G39" s="126"/>
      <c r="H39" s="126"/>
      <c r="I39"/>
      <c r="J39" s="127">
        <f t="shared" si="0"/>
        <v>4</v>
      </c>
      <c r="K39" s="128">
        <f t="shared" si="1"/>
        <v>2</v>
      </c>
      <c r="L39" s="128" t="str">
        <f t="shared" si="2"/>
        <v>2.1</v>
      </c>
      <c r="M39" s="128" t="str">
        <f t="shared" si="2"/>
        <v>2.1.2</v>
      </c>
      <c r="N39" s="128" t="str">
        <f t="shared" si="2"/>
        <v>2.1.2.2</v>
      </c>
      <c r="O39" s="128" t="str">
        <f t="shared" si="2"/>
        <v>2.1.2.2</v>
      </c>
      <c r="P39" s="129" t="str">
        <f t="shared" si="2"/>
        <v>2.1.2.2</v>
      </c>
      <c r="Q39" s="130">
        <f t="shared" si="3"/>
        <v>0</v>
      </c>
      <c r="R39" s="128">
        <f t="shared" si="4"/>
        <v>0</v>
      </c>
      <c r="S39" s="128">
        <f t="shared" si="4"/>
        <v>0</v>
      </c>
      <c r="T39" s="128">
        <f t="shared" si="4"/>
        <v>0</v>
      </c>
      <c r="U39" s="128">
        <f t="shared" si="4"/>
        <v>341910.92000000004</v>
      </c>
      <c r="V39" s="128">
        <f t="shared" si="4"/>
        <v>0</v>
      </c>
      <c r="W39" s="131">
        <f t="shared" si="5"/>
        <v>0</v>
      </c>
      <c r="X39" s="130">
        <f t="shared" si="6"/>
        <v>0</v>
      </c>
      <c r="Y39" s="128">
        <f t="shared" si="7"/>
        <v>0</v>
      </c>
      <c r="Z39" s="128">
        <f t="shared" si="7"/>
        <v>0</v>
      </c>
      <c r="AA39" s="128">
        <f t="shared" si="7"/>
        <v>0</v>
      </c>
      <c r="AB39" s="128">
        <f t="shared" si="7"/>
        <v>425310.07</v>
      </c>
      <c r="AC39" s="128">
        <f t="shared" si="7"/>
        <v>0</v>
      </c>
      <c r="AD39" s="131">
        <f t="shared" si="8"/>
        <v>0</v>
      </c>
      <c r="AE39" s="68"/>
      <c r="AF39" s="132"/>
      <c r="AG39" s="133" t="str">
        <f t="shared" si="13"/>
        <v>2.1.2.2</v>
      </c>
      <c r="AH39" s="154"/>
      <c r="AI39" s="135" t="s">
        <v>73</v>
      </c>
      <c r="AJ39" s="148" t="s">
        <v>190</v>
      </c>
      <c r="AK39" s="136" t="s">
        <v>93</v>
      </c>
      <c r="AL39" s="134"/>
      <c r="AM39" s="155">
        <v>0</v>
      </c>
      <c r="AN39" s="138"/>
      <c r="AO39" s="138">
        <f t="shared" si="18"/>
        <v>0</v>
      </c>
      <c r="AP39" s="139">
        <f t="shared" si="9"/>
        <v>341910.92000000004</v>
      </c>
      <c r="AQ39" s="139">
        <f t="shared" si="10"/>
        <v>425310.07</v>
      </c>
      <c r="AR39" s="140" t="str">
        <f t="shared" si="11"/>
        <v>2.1.2.2</v>
      </c>
      <c r="AS39" s="141" t="s">
        <v>73</v>
      </c>
      <c r="AT39" s="142">
        <v>0</v>
      </c>
      <c r="AU39" s="144" t="str">
        <f t="shared" si="15"/>
        <v/>
      </c>
      <c r="AV39" s="144">
        <f t="shared" si="16"/>
        <v>0</v>
      </c>
      <c r="AW39" s="145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</row>
    <row r="40" spans="1:69" s="67" customFormat="1" ht="33">
      <c r="A40" s="125">
        <f t="shared" si="12"/>
        <v>31</v>
      </c>
      <c r="B40" s="125"/>
      <c r="C40" s="126">
        <v>2</v>
      </c>
      <c r="D40" s="126">
        <v>1</v>
      </c>
      <c r="E40" s="126">
        <v>2</v>
      </c>
      <c r="F40" s="126">
        <v>2</v>
      </c>
      <c r="G40" s="126">
        <v>1</v>
      </c>
      <c r="H40" s="126"/>
      <c r="I40"/>
      <c r="J40" s="127">
        <f t="shared" si="0"/>
        <v>5</v>
      </c>
      <c r="K40" s="128">
        <f t="shared" si="1"/>
        <v>2</v>
      </c>
      <c r="L40" s="128" t="str">
        <f t="shared" si="2"/>
        <v>2.1</v>
      </c>
      <c r="M40" s="128" t="str">
        <f t="shared" si="2"/>
        <v>2.1.2</v>
      </c>
      <c r="N40" s="128" t="str">
        <f t="shared" si="2"/>
        <v>2.1.2.2</v>
      </c>
      <c r="O40" s="128" t="str">
        <f t="shared" si="2"/>
        <v>2.1.2.2.1</v>
      </c>
      <c r="P40" s="129" t="str">
        <f t="shared" si="2"/>
        <v>2.1.2.2.1</v>
      </c>
      <c r="Q40" s="130">
        <f t="shared" si="3"/>
        <v>40525.22</v>
      </c>
      <c r="R40" s="128">
        <f t="shared" si="4"/>
        <v>0</v>
      </c>
      <c r="S40" s="128">
        <f t="shared" si="4"/>
        <v>0</v>
      </c>
      <c r="T40" s="128">
        <f t="shared" si="4"/>
        <v>0</v>
      </c>
      <c r="U40" s="128">
        <f t="shared" si="4"/>
        <v>0</v>
      </c>
      <c r="V40" s="128">
        <f t="shared" si="4"/>
        <v>40525.22</v>
      </c>
      <c r="W40" s="131">
        <f t="shared" si="5"/>
        <v>40525.22</v>
      </c>
      <c r="X40" s="130">
        <f t="shared" si="6"/>
        <v>50409.85</v>
      </c>
      <c r="Y40" s="128">
        <f t="shared" si="7"/>
        <v>0</v>
      </c>
      <c r="Z40" s="128">
        <f t="shared" si="7"/>
        <v>0</v>
      </c>
      <c r="AA40" s="128">
        <f t="shared" si="7"/>
        <v>0</v>
      </c>
      <c r="AB40" s="128">
        <f t="shared" si="7"/>
        <v>0</v>
      </c>
      <c r="AC40" s="128">
        <f t="shared" si="7"/>
        <v>50409.85</v>
      </c>
      <c r="AD40" s="131">
        <f t="shared" si="8"/>
        <v>50409.85</v>
      </c>
      <c r="AE40" s="68"/>
      <c r="AF40" s="132"/>
      <c r="AG40" s="133" t="str">
        <f t="shared" si="13"/>
        <v>2.1.2.2.1</v>
      </c>
      <c r="AH40" s="150">
        <v>96396</v>
      </c>
      <c r="AI40" s="135" t="s">
        <v>62</v>
      </c>
      <c r="AJ40" s="148" t="s">
        <v>241</v>
      </c>
      <c r="AK40" s="136" t="s">
        <v>242</v>
      </c>
      <c r="AL40" s="134" t="s">
        <v>235</v>
      </c>
      <c r="AM40" s="151">
        <v>252.99799999999996</v>
      </c>
      <c r="AN40" s="138">
        <v>160.18</v>
      </c>
      <c r="AO40" s="138">
        <f t="shared" si="18"/>
        <v>199.25</v>
      </c>
      <c r="AP40" s="139">
        <f t="shared" si="9"/>
        <v>40525.22</v>
      </c>
      <c r="AQ40" s="139">
        <f t="shared" si="10"/>
        <v>50409.85</v>
      </c>
      <c r="AR40" s="140" t="str">
        <f t="shared" si="11"/>
        <v>2.1.2.2.1</v>
      </c>
      <c r="AS40" s="141" t="s">
        <v>73</v>
      </c>
      <c r="AT40" s="142">
        <v>0.24390000000000001</v>
      </c>
      <c r="AU40" s="144">
        <f t="shared" si="15"/>
        <v>40525.22</v>
      </c>
      <c r="AV40" s="144">
        <f t="shared" si="16"/>
        <v>50409.85</v>
      </c>
      <c r="AW40" s="145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</row>
    <row r="41" spans="1:69" s="67" customFormat="1" ht="48.75" customHeight="1">
      <c r="A41" s="125">
        <f t="shared" si="12"/>
        <v>32</v>
      </c>
      <c r="B41" s="125"/>
      <c r="C41" s="126">
        <v>2</v>
      </c>
      <c r="D41" s="126">
        <v>1</v>
      </c>
      <c r="E41" s="126">
        <v>2</v>
      </c>
      <c r="F41" s="126">
        <v>2</v>
      </c>
      <c r="G41" s="126">
        <v>2</v>
      </c>
      <c r="H41" s="126"/>
      <c r="I41"/>
      <c r="J41" s="127">
        <f t="shared" si="0"/>
        <v>5</v>
      </c>
      <c r="K41" s="128">
        <f t="shared" si="1"/>
        <v>2</v>
      </c>
      <c r="L41" s="128" t="str">
        <f t="shared" si="2"/>
        <v>2.1</v>
      </c>
      <c r="M41" s="128" t="str">
        <f t="shared" si="2"/>
        <v>2.1.2</v>
      </c>
      <c r="N41" s="128" t="str">
        <f t="shared" si="2"/>
        <v>2.1.2.2</v>
      </c>
      <c r="O41" s="128" t="str">
        <f t="shared" si="2"/>
        <v>2.1.2.2.2</v>
      </c>
      <c r="P41" s="129" t="str">
        <f t="shared" si="2"/>
        <v>2.1.2.2.2</v>
      </c>
      <c r="Q41" s="130">
        <f t="shared" si="3"/>
        <v>1799.32</v>
      </c>
      <c r="R41" s="128">
        <f t="shared" si="4"/>
        <v>0</v>
      </c>
      <c r="S41" s="128">
        <f t="shared" si="4"/>
        <v>0</v>
      </c>
      <c r="T41" s="128">
        <f t="shared" si="4"/>
        <v>0</v>
      </c>
      <c r="U41" s="128">
        <f t="shared" si="4"/>
        <v>0</v>
      </c>
      <c r="V41" s="128">
        <f t="shared" si="4"/>
        <v>1799.32</v>
      </c>
      <c r="W41" s="131">
        <f t="shared" si="5"/>
        <v>1799.32</v>
      </c>
      <c r="X41" s="130">
        <f t="shared" si="6"/>
        <v>2238.5300000000002</v>
      </c>
      <c r="Y41" s="128">
        <f t="shared" si="7"/>
        <v>0</v>
      </c>
      <c r="Z41" s="128">
        <f t="shared" si="7"/>
        <v>0</v>
      </c>
      <c r="AA41" s="128">
        <f t="shared" si="7"/>
        <v>0</v>
      </c>
      <c r="AB41" s="128">
        <f t="shared" si="7"/>
        <v>0</v>
      </c>
      <c r="AC41" s="128">
        <f t="shared" si="7"/>
        <v>2238.5300000000002</v>
      </c>
      <c r="AD41" s="131">
        <f t="shared" si="8"/>
        <v>2238.5300000000002</v>
      </c>
      <c r="AE41" s="68"/>
      <c r="AF41" s="132"/>
      <c r="AG41" s="133" t="str">
        <f t="shared" si="13"/>
        <v>2.1.2.2.2</v>
      </c>
      <c r="AH41" s="134">
        <v>100974</v>
      </c>
      <c r="AI41" s="135" t="s">
        <v>62</v>
      </c>
      <c r="AJ41" s="148" t="s">
        <v>243</v>
      </c>
      <c r="AK41" s="136" t="s">
        <v>244</v>
      </c>
      <c r="AL41" s="134" t="s">
        <v>235</v>
      </c>
      <c r="AM41" s="151">
        <v>283.35775999999998</v>
      </c>
      <c r="AN41" s="138">
        <v>6.35</v>
      </c>
      <c r="AO41" s="138">
        <f t="shared" si="18"/>
        <v>7.9</v>
      </c>
      <c r="AP41" s="139">
        <f t="shared" si="9"/>
        <v>1799.32</v>
      </c>
      <c r="AQ41" s="139">
        <f t="shared" si="10"/>
        <v>2238.5300000000002</v>
      </c>
      <c r="AR41" s="140" t="str">
        <f t="shared" si="11"/>
        <v>2.1.2.2.2</v>
      </c>
      <c r="AS41" s="141" t="s">
        <v>73</v>
      </c>
      <c r="AT41" s="142">
        <v>0.24390000000000001</v>
      </c>
      <c r="AU41" s="144">
        <f t="shared" si="15"/>
        <v>1799.32</v>
      </c>
      <c r="AV41" s="144">
        <f t="shared" si="16"/>
        <v>2238.5300000000002</v>
      </c>
      <c r="AW41" s="145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 s="146"/>
      <c r="BQ41" s="146"/>
    </row>
    <row r="42" spans="1:69" s="67" customFormat="1" ht="33">
      <c r="A42" s="125">
        <f t="shared" si="12"/>
        <v>33</v>
      </c>
      <c r="B42" s="125"/>
      <c r="C42" s="126">
        <v>2</v>
      </c>
      <c r="D42" s="126">
        <v>1</v>
      </c>
      <c r="E42" s="126">
        <v>2</v>
      </c>
      <c r="F42" s="126">
        <v>2</v>
      </c>
      <c r="G42" s="126">
        <v>3</v>
      </c>
      <c r="H42" s="126"/>
      <c r="I42"/>
      <c r="J42" s="127">
        <f t="shared" si="0"/>
        <v>5</v>
      </c>
      <c r="K42" s="128">
        <f t="shared" si="1"/>
        <v>2</v>
      </c>
      <c r="L42" s="128" t="str">
        <f t="shared" si="2"/>
        <v>2.1</v>
      </c>
      <c r="M42" s="128" t="str">
        <f t="shared" si="2"/>
        <v>2.1.2</v>
      </c>
      <c r="N42" s="128" t="str">
        <f t="shared" si="2"/>
        <v>2.1.2.2</v>
      </c>
      <c r="O42" s="128" t="str">
        <f t="shared" si="2"/>
        <v>2.1.2.2.3</v>
      </c>
      <c r="P42" s="129" t="str">
        <f t="shared" si="2"/>
        <v>2.1.2.2.3</v>
      </c>
      <c r="Q42" s="130">
        <f t="shared" si="3"/>
        <v>4752.34</v>
      </c>
      <c r="R42" s="128">
        <f t="shared" si="4"/>
        <v>0</v>
      </c>
      <c r="S42" s="128">
        <f t="shared" si="4"/>
        <v>0</v>
      </c>
      <c r="T42" s="128">
        <f t="shared" si="4"/>
        <v>0</v>
      </c>
      <c r="U42" s="128">
        <f t="shared" si="4"/>
        <v>0</v>
      </c>
      <c r="V42" s="128">
        <f t="shared" si="4"/>
        <v>4752.34</v>
      </c>
      <c r="W42" s="131">
        <f t="shared" si="5"/>
        <v>4752.34</v>
      </c>
      <c r="X42" s="130">
        <f t="shared" si="6"/>
        <v>5919.08</v>
      </c>
      <c r="Y42" s="128">
        <f t="shared" si="7"/>
        <v>0</v>
      </c>
      <c r="Z42" s="128">
        <f t="shared" si="7"/>
        <v>0</v>
      </c>
      <c r="AA42" s="128">
        <f t="shared" si="7"/>
        <v>0</v>
      </c>
      <c r="AB42" s="128">
        <f t="shared" si="7"/>
        <v>0</v>
      </c>
      <c r="AC42" s="128">
        <f t="shared" si="7"/>
        <v>5919.08</v>
      </c>
      <c r="AD42" s="131">
        <f t="shared" si="8"/>
        <v>5919.08</v>
      </c>
      <c r="AE42" s="68"/>
      <c r="AF42" s="132"/>
      <c r="AG42" s="133" t="str">
        <f t="shared" si="13"/>
        <v>2.1.2.2.3</v>
      </c>
      <c r="AH42" s="150">
        <v>95875</v>
      </c>
      <c r="AI42" s="135" t="s">
        <v>62</v>
      </c>
      <c r="AJ42" s="148" t="s">
        <v>236</v>
      </c>
      <c r="AK42" s="136" t="s">
        <v>237</v>
      </c>
      <c r="AL42" s="134" t="s">
        <v>238</v>
      </c>
      <c r="AM42" s="151">
        <v>2845.7139200000006</v>
      </c>
      <c r="AN42" s="138">
        <v>1.67</v>
      </c>
      <c r="AO42" s="138">
        <f t="shared" si="18"/>
        <v>2.08</v>
      </c>
      <c r="AP42" s="139">
        <f t="shared" si="9"/>
        <v>4752.34</v>
      </c>
      <c r="AQ42" s="139">
        <f t="shared" si="10"/>
        <v>5919.08</v>
      </c>
      <c r="AR42" s="140" t="str">
        <f t="shared" si="11"/>
        <v>2.1.2.2.3</v>
      </c>
      <c r="AS42" s="141" t="s">
        <v>73</v>
      </c>
      <c r="AT42" s="142">
        <v>0.24390000000000001</v>
      </c>
      <c r="AU42" s="144">
        <f t="shared" si="15"/>
        <v>4752.34</v>
      </c>
      <c r="AV42" s="144">
        <f t="shared" si="16"/>
        <v>5919.08</v>
      </c>
      <c r="AW42" s="145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</row>
    <row r="43" spans="1:69" s="67" customFormat="1" ht="30" customHeight="1">
      <c r="A43" s="125">
        <f t="shared" si="12"/>
        <v>34</v>
      </c>
      <c r="B43" s="125"/>
      <c r="C43" s="126">
        <v>2</v>
      </c>
      <c r="D43" s="126">
        <v>1</v>
      </c>
      <c r="E43" s="126">
        <v>2</v>
      </c>
      <c r="F43" s="126">
        <v>2</v>
      </c>
      <c r="G43" s="126">
        <v>4</v>
      </c>
      <c r="H43" s="126"/>
      <c r="I43"/>
      <c r="J43" s="127">
        <f t="shared" si="0"/>
        <v>5</v>
      </c>
      <c r="K43" s="128">
        <f t="shared" si="1"/>
        <v>2</v>
      </c>
      <c r="L43" s="128" t="str">
        <f t="shared" si="2"/>
        <v>2.1</v>
      </c>
      <c r="M43" s="128" t="str">
        <f t="shared" si="2"/>
        <v>2.1.2</v>
      </c>
      <c r="N43" s="128" t="str">
        <f t="shared" si="2"/>
        <v>2.1.2.2</v>
      </c>
      <c r="O43" s="128" t="str">
        <f t="shared" si="2"/>
        <v>2.1.2.2.4</v>
      </c>
      <c r="P43" s="129" t="str">
        <f t="shared" si="2"/>
        <v>2.1.2.2.4</v>
      </c>
      <c r="Q43" s="130">
        <f t="shared" si="3"/>
        <v>6035.66</v>
      </c>
      <c r="R43" s="128">
        <f t="shared" si="4"/>
        <v>0</v>
      </c>
      <c r="S43" s="128">
        <f t="shared" si="4"/>
        <v>0</v>
      </c>
      <c r="T43" s="128">
        <f t="shared" si="4"/>
        <v>0</v>
      </c>
      <c r="U43" s="128">
        <f t="shared" si="4"/>
        <v>0</v>
      </c>
      <c r="V43" s="128">
        <f t="shared" si="4"/>
        <v>6035.66</v>
      </c>
      <c r="W43" s="131">
        <f t="shared" si="5"/>
        <v>6035.66</v>
      </c>
      <c r="X43" s="130">
        <f t="shared" si="6"/>
        <v>7501.96</v>
      </c>
      <c r="Y43" s="128">
        <f t="shared" si="7"/>
        <v>0</v>
      </c>
      <c r="Z43" s="128">
        <f t="shared" si="7"/>
        <v>0</v>
      </c>
      <c r="AA43" s="128">
        <f t="shared" si="7"/>
        <v>0</v>
      </c>
      <c r="AB43" s="128">
        <f t="shared" si="7"/>
        <v>0</v>
      </c>
      <c r="AC43" s="128">
        <f t="shared" si="7"/>
        <v>7501.96</v>
      </c>
      <c r="AD43" s="131">
        <f t="shared" si="8"/>
        <v>7501.96</v>
      </c>
      <c r="AE43" s="68"/>
      <c r="AF43" s="132"/>
      <c r="AG43" s="133" t="str">
        <f t="shared" si="13"/>
        <v>2.1.2.2.4</v>
      </c>
      <c r="AH43" s="150">
        <v>102101</v>
      </c>
      <c r="AI43" s="135" t="s">
        <v>62</v>
      </c>
      <c r="AJ43" s="148" t="s">
        <v>245</v>
      </c>
      <c r="AK43" s="136" t="s">
        <v>246</v>
      </c>
      <c r="AL43" s="134" t="s">
        <v>210</v>
      </c>
      <c r="AM43" s="151">
        <v>1704.9899999999998</v>
      </c>
      <c r="AN43" s="138">
        <v>3.54</v>
      </c>
      <c r="AO43" s="138">
        <f t="shared" si="18"/>
        <v>4.4000000000000004</v>
      </c>
      <c r="AP43" s="139">
        <f t="shared" si="9"/>
        <v>6035.66</v>
      </c>
      <c r="AQ43" s="139">
        <f t="shared" si="10"/>
        <v>7501.96</v>
      </c>
      <c r="AR43" s="140" t="str">
        <f t="shared" si="11"/>
        <v>2.1.2.2.4</v>
      </c>
      <c r="AS43" s="141" t="s">
        <v>73</v>
      </c>
      <c r="AT43" s="142">
        <v>0.24390000000000001</v>
      </c>
      <c r="AU43" s="144">
        <f t="shared" si="15"/>
        <v>6035.66</v>
      </c>
      <c r="AV43" s="144">
        <f t="shared" si="16"/>
        <v>7501.96</v>
      </c>
      <c r="AW43" s="145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</row>
    <row r="44" spans="1:69" s="67" customFormat="1" ht="33">
      <c r="A44" s="125">
        <f t="shared" si="12"/>
        <v>35</v>
      </c>
      <c r="B44" s="125"/>
      <c r="C44" s="126">
        <v>2</v>
      </c>
      <c r="D44" s="126">
        <v>1</v>
      </c>
      <c r="E44" s="126">
        <v>2</v>
      </c>
      <c r="F44" s="126">
        <v>2</v>
      </c>
      <c r="G44" s="126">
        <v>5</v>
      </c>
      <c r="H44" s="126"/>
      <c r="I44"/>
      <c r="J44" s="127">
        <f t="shared" si="0"/>
        <v>5</v>
      </c>
      <c r="K44" s="128">
        <f t="shared" si="1"/>
        <v>2</v>
      </c>
      <c r="L44" s="128" t="str">
        <f t="shared" si="2"/>
        <v>2.1</v>
      </c>
      <c r="M44" s="128" t="str">
        <f t="shared" si="2"/>
        <v>2.1.2</v>
      </c>
      <c r="N44" s="128" t="str">
        <f t="shared" si="2"/>
        <v>2.1.2.2</v>
      </c>
      <c r="O44" s="128" t="str">
        <f t="shared" si="2"/>
        <v>2.1.2.2.5</v>
      </c>
      <c r="P44" s="129" t="str">
        <f t="shared" si="2"/>
        <v>2.1.2.2.5</v>
      </c>
      <c r="Q44" s="130">
        <f t="shared" si="3"/>
        <v>273434.36</v>
      </c>
      <c r="R44" s="128">
        <f t="shared" si="4"/>
        <v>0</v>
      </c>
      <c r="S44" s="128">
        <f t="shared" si="4"/>
        <v>0</v>
      </c>
      <c r="T44" s="128">
        <f t="shared" si="4"/>
        <v>0</v>
      </c>
      <c r="U44" s="128">
        <f t="shared" si="4"/>
        <v>0</v>
      </c>
      <c r="V44" s="128">
        <f t="shared" si="4"/>
        <v>273434.36</v>
      </c>
      <c r="W44" s="131">
        <f t="shared" si="5"/>
        <v>273434.36</v>
      </c>
      <c r="X44" s="130">
        <f t="shared" si="6"/>
        <v>340125.05</v>
      </c>
      <c r="Y44" s="128">
        <f t="shared" si="7"/>
        <v>0</v>
      </c>
      <c r="Z44" s="128">
        <f t="shared" si="7"/>
        <v>0</v>
      </c>
      <c r="AA44" s="128">
        <f t="shared" si="7"/>
        <v>0</v>
      </c>
      <c r="AB44" s="128">
        <f t="shared" si="7"/>
        <v>0</v>
      </c>
      <c r="AC44" s="128">
        <f t="shared" si="7"/>
        <v>340125.05</v>
      </c>
      <c r="AD44" s="131">
        <f t="shared" si="8"/>
        <v>340125.05</v>
      </c>
      <c r="AE44" s="68"/>
      <c r="AF44" s="132"/>
      <c r="AG44" s="133" t="str">
        <f t="shared" si="13"/>
        <v>2.1.2.2.5</v>
      </c>
      <c r="AH44" s="150">
        <v>95995</v>
      </c>
      <c r="AI44" s="135" t="s">
        <v>62</v>
      </c>
      <c r="AJ44" s="148" t="s">
        <v>247</v>
      </c>
      <c r="AK44" s="136" t="s">
        <v>248</v>
      </c>
      <c r="AL44" s="134" t="s">
        <v>235</v>
      </c>
      <c r="AM44" s="151">
        <v>170.49900000000002</v>
      </c>
      <c r="AN44" s="138">
        <v>1603.73</v>
      </c>
      <c r="AO44" s="138">
        <f t="shared" si="18"/>
        <v>1994.88</v>
      </c>
      <c r="AP44" s="139">
        <f t="shared" si="9"/>
        <v>273434.36</v>
      </c>
      <c r="AQ44" s="139">
        <f t="shared" si="10"/>
        <v>340125.05</v>
      </c>
      <c r="AR44" s="140" t="str">
        <f t="shared" si="11"/>
        <v>2.1.2.2.5</v>
      </c>
      <c r="AS44" s="141"/>
      <c r="AT44" s="142">
        <v>0.24390000000000001</v>
      </c>
      <c r="AU44" s="144">
        <f t="shared" si="15"/>
        <v>273434.36</v>
      </c>
      <c r="AV44" s="144">
        <f t="shared" si="16"/>
        <v>340125.05</v>
      </c>
      <c r="AW44" s="145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</row>
    <row r="45" spans="1:69" s="67" customFormat="1" ht="49.5">
      <c r="A45" s="125">
        <f t="shared" si="12"/>
        <v>36</v>
      </c>
      <c r="B45" s="125"/>
      <c r="C45" s="126">
        <v>2</v>
      </c>
      <c r="D45" s="126">
        <v>1</v>
      </c>
      <c r="E45" s="126">
        <v>2</v>
      </c>
      <c r="F45" s="126">
        <v>2</v>
      </c>
      <c r="G45" s="126">
        <v>6</v>
      </c>
      <c r="H45" s="126"/>
      <c r="I45"/>
      <c r="J45" s="127">
        <f t="shared" si="0"/>
        <v>5</v>
      </c>
      <c r="K45" s="128">
        <f t="shared" si="1"/>
        <v>2</v>
      </c>
      <c r="L45" s="128" t="str">
        <f t="shared" si="2"/>
        <v>2.1</v>
      </c>
      <c r="M45" s="128" t="str">
        <f t="shared" si="2"/>
        <v>2.1.2</v>
      </c>
      <c r="N45" s="128" t="str">
        <f t="shared" si="2"/>
        <v>2.1.2.2</v>
      </c>
      <c r="O45" s="128" t="str">
        <f t="shared" si="2"/>
        <v>2.1.2.2.6</v>
      </c>
      <c r="P45" s="129" t="str">
        <f t="shared" si="2"/>
        <v>2.1.2.2.6</v>
      </c>
      <c r="Q45" s="130">
        <f t="shared" si="3"/>
        <v>1212.5899999999999</v>
      </c>
      <c r="R45" s="128">
        <f t="shared" si="4"/>
        <v>0</v>
      </c>
      <c r="S45" s="128">
        <f t="shared" si="4"/>
        <v>0</v>
      </c>
      <c r="T45" s="128">
        <f t="shared" si="4"/>
        <v>0</v>
      </c>
      <c r="U45" s="128">
        <f t="shared" si="4"/>
        <v>0</v>
      </c>
      <c r="V45" s="128">
        <f t="shared" si="4"/>
        <v>1212.5899999999999</v>
      </c>
      <c r="W45" s="131">
        <f t="shared" si="5"/>
        <v>1212.5899999999999</v>
      </c>
      <c r="X45" s="130">
        <f t="shared" si="6"/>
        <v>1508.58</v>
      </c>
      <c r="Y45" s="128">
        <f t="shared" si="7"/>
        <v>0</v>
      </c>
      <c r="Z45" s="128">
        <f t="shared" si="7"/>
        <v>0</v>
      </c>
      <c r="AA45" s="128">
        <f t="shared" si="7"/>
        <v>0</v>
      </c>
      <c r="AB45" s="128">
        <f t="shared" si="7"/>
        <v>0</v>
      </c>
      <c r="AC45" s="128">
        <f t="shared" si="7"/>
        <v>1508.58</v>
      </c>
      <c r="AD45" s="131">
        <f t="shared" si="8"/>
        <v>1508.58</v>
      </c>
      <c r="AE45" s="68"/>
      <c r="AF45" s="132"/>
      <c r="AG45" s="133" t="str">
        <f t="shared" si="13"/>
        <v>2.1.2.2.6</v>
      </c>
      <c r="AH45" s="150">
        <v>100974</v>
      </c>
      <c r="AI45" s="135" t="s">
        <v>62</v>
      </c>
      <c r="AJ45" s="148" t="s">
        <v>243</v>
      </c>
      <c r="AK45" s="136" t="s">
        <v>244</v>
      </c>
      <c r="AL45" s="134" t="s">
        <v>235</v>
      </c>
      <c r="AM45" s="151">
        <v>190.95888000000002</v>
      </c>
      <c r="AN45" s="138">
        <v>6.35</v>
      </c>
      <c r="AO45" s="138">
        <f t="shared" si="18"/>
        <v>7.9</v>
      </c>
      <c r="AP45" s="139">
        <f t="shared" si="9"/>
        <v>1212.5899999999999</v>
      </c>
      <c r="AQ45" s="139">
        <f t="shared" si="10"/>
        <v>1508.58</v>
      </c>
      <c r="AR45" s="140" t="str">
        <f t="shared" si="11"/>
        <v>2.1.2.2.6</v>
      </c>
      <c r="AS45" s="141" t="s">
        <v>73</v>
      </c>
      <c r="AT45" s="142">
        <v>0.24390000000000001</v>
      </c>
      <c r="AU45" s="144">
        <f t="shared" si="15"/>
        <v>1212.5899999999999</v>
      </c>
      <c r="AV45" s="144">
        <f t="shared" si="16"/>
        <v>1508.58</v>
      </c>
      <c r="AW45" s="1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</row>
    <row r="46" spans="1:69" s="67" customFormat="1" ht="31.9" customHeight="1">
      <c r="A46" s="125">
        <f t="shared" si="12"/>
        <v>37</v>
      </c>
      <c r="B46" s="125"/>
      <c r="C46" s="126">
        <v>2</v>
      </c>
      <c r="D46" s="126">
        <v>1</v>
      </c>
      <c r="E46" s="126">
        <v>2</v>
      </c>
      <c r="F46" s="126">
        <v>2</v>
      </c>
      <c r="G46" s="126">
        <v>7</v>
      </c>
      <c r="H46" s="126"/>
      <c r="I46"/>
      <c r="J46" s="127">
        <f t="shared" si="0"/>
        <v>5</v>
      </c>
      <c r="K46" s="128">
        <f t="shared" si="1"/>
        <v>2</v>
      </c>
      <c r="L46" s="128" t="str">
        <f t="shared" si="2"/>
        <v>2.1</v>
      </c>
      <c r="M46" s="128" t="str">
        <f t="shared" si="2"/>
        <v>2.1.2</v>
      </c>
      <c r="N46" s="128" t="str">
        <f t="shared" si="2"/>
        <v>2.1.2.2</v>
      </c>
      <c r="O46" s="128" t="str">
        <f t="shared" si="2"/>
        <v>2.1.2.2.7</v>
      </c>
      <c r="P46" s="129" t="str">
        <f t="shared" si="2"/>
        <v>2.1.2.2.7</v>
      </c>
      <c r="Q46" s="130">
        <f t="shared" si="3"/>
        <v>14151.43</v>
      </c>
      <c r="R46" s="128">
        <f t="shared" si="4"/>
        <v>0</v>
      </c>
      <c r="S46" s="128">
        <f t="shared" si="4"/>
        <v>0</v>
      </c>
      <c r="T46" s="128">
        <f t="shared" si="4"/>
        <v>0</v>
      </c>
      <c r="U46" s="128">
        <f t="shared" si="4"/>
        <v>0</v>
      </c>
      <c r="V46" s="128">
        <f t="shared" si="4"/>
        <v>14151.43</v>
      </c>
      <c r="W46" s="131">
        <f t="shared" si="5"/>
        <v>14151.43</v>
      </c>
      <c r="X46" s="130">
        <f t="shared" si="6"/>
        <v>17607.02</v>
      </c>
      <c r="Y46" s="128">
        <f t="shared" si="7"/>
        <v>0</v>
      </c>
      <c r="Z46" s="128">
        <f t="shared" si="7"/>
        <v>0</v>
      </c>
      <c r="AA46" s="128">
        <f t="shared" si="7"/>
        <v>0</v>
      </c>
      <c r="AB46" s="128">
        <f t="shared" si="7"/>
        <v>0</v>
      </c>
      <c r="AC46" s="128">
        <f t="shared" si="7"/>
        <v>17607.02</v>
      </c>
      <c r="AD46" s="131">
        <f t="shared" si="8"/>
        <v>17607.02</v>
      </c>
      <c r="AE46" s="68"/>
      <c r="AF46" s="132"/>
      <c r="AG46" s="133" t="str">
        <f t="shared" si="13"/>
        <v>2.1.2.2.7</v>
      </c>
      <c r="AH46" s="154" t="s">
        <v>94</v>
      </c>
      <c r="AI46" s="135" t="s">
        <v>65</v>
      </c>
      <c r="AJ46" s="148" t="s">
        <v>249</v>
      </c>
      <c r="AK46" s="136" t="s">
        <v>250</v>
      </c>
      <c r="AL46" s="134" t="s">
        <v>251</v>
      </c>
      <c r="AM46" s="151">
        <v>5485.0521600000011</v>
      </c>
      <c r="AN46" s="138">
        <v>2.58</v>
      </c>
      <c r="AO46" s="138">
        <f t="shared" si="18"/>
        <v>3.21</v>
      </c>
      <c r="AP46" s="139">
        <f t="shared" si="9"/>
        <v>14151.43</v>
      </c>
      <c r="AQ46" s="139">
        <f t="shared" si="10"/>
        <v>17607.02</v>
      </c>
      <c r="AR46" s="140" t="str">
        <f t="shared" si="11"/>
        <v>2.1.2.2.7</v>
      </c>
      <c r="AS46" s="141" t="s">
        <v>73</v>
      </c>
      <c r="AT46" s="142">
        <v>0.24390000000000001</v>
      </c>
      <c r="AU46" s="144">
        <f t="shared" si="15"/>
        <v>14151.43</v>
      </c>
      <c r="AV46" s="144">
        <f t="shared" si="16"/>
        <v>17607.02</v>
      </c>
      <c r="AW46" s="145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</row>
    <row r="47" spans="1:69" s="67" customFormat="1">
      <c r="A47" s="125">
        <f t="shared" si="12"/>
        <v>38</v>
      </c>
      <c r="B47" s="125" t="s">
        <v>90</v>
      </c>
      <c r="C47" s="126">
        <v>2</v>
      </c>
      <c r="D47" s="126">
        <v>1</v>
      </c>
      <c r="E47" s="126">
        <v>2</v>
      </c>
      <c r="F47" s="126">
        <v>3</v>
      </c>
      <c r="G47" s="126"/>
      <c r="H47" s="126"/>
      <c r="I47"/>
      <c r="J47" s="127">
        <f t="shared" si="0"/>
        <v>4</v>
      </c>
      <c r="K47" s="128">
        <f t="shared" si="1"/>
        <v>2</v>
      </c>
      <c r="L47" s="128" t="str">
        <f t="shared" si="2"/>
        <v>2.1</v>
      </c>
      <c r="M47" s="128" t="str">
        <f t="shared" si="2"/>
        <v>2.1.2</v>
      </c>
      <c r="N47" s="128" t="str">
        <f t="shared" si="2"/>
        <v>2.1.2.3</v>
      </c>
      <c r="O47" s="128" t="str">
        <f t="shared" si="2"/>
        <v>2.1.2.3</v>
      </c>
      <c r="P47" s="129" t="str">
        <f t="shared" si="2"/>
        <v>2.1.2.3</v>
      </c>
      <c r="Q47" s="130">
        <f t="shared" si="3"/>
        <v>0</v>
      </c>
      <c r="R47" s="128">
        <f t="shared" si="4"/>
        <v>0</v>
      </c>
      <c r="S47" s="128">
        <f t="shared" si="4"/>
        <v>0</v>
      </c>
      <c r="T47" s="128">
        <f t="shared" si="4"/>
        <v>0</v>
      </c>
      <c r="U47" s="128">
        <f t="shared" si="4"/>
        <v>12239.81</v>
      </c>
      <c r="V47" s="128">
        <f t="shared" si="4"/>
        <v>0</v>
      </c>
      <c r="W47" s="131">
        <f t="shared" si="5"/>
        <v>0</v>
      </c>
      <c r="X47" s="130">
        <f t="shared" si="6"/>
        <v>0</v>
      </c>
      <c r="Y47" s="128">
        <f t="shared" si="7"/>
        <v>0</v>
      </c>
      <c r="Z47" s="128">
        <f t="shared" si="7"/>
        <v>0</v>
      </c>
      <c r="AA47" s="128">
        <f t="shared" si="7"/>
        <v>0</v>
      </c>
      <c r="AB47" s="128">
        <f t="shared" si="7"/>
        <v>15224.93</v>
      </c>
      <c r="AC47" s="128">
        <f t="shared" si="7"/>
        <v>0</v>
      </c>
      <c r="AD47" s="131">
        <f t="shared" si="8"/>
        <v>0</v>
      </c>
      <c r="AE47" s="68"/>
      <c r="AF47" s="132"/>
      <c r="AG47" s="133" t="str">
        <f t="shared" si="13"/>
        <v>2.1.2.3</v>
      </c>
      <c r="AH47" s="154"/>
      <c r="AI47" s="135" t="s">
        <v>73</v>
      </c>
      <c r="AJ47" s="148" t="s">
        <v>190</v>
      </c>
      <c r="AK47" s="136" t="s">
        <v>95</v>
      </c>
      <c r="AL47" s="134"/>
      <c r="AM47" s="155">
        <v>0</v>
      </c>
      <c r="AN47" s="138"/>
      <c r="AO47" s="138">
        <f t="shared" si="18"/>
        <v>0</v>
      </c>
      <c r="AP47" s="139">
        <f t="shared" si="9"/>
        <v>12239.81</v>
      </c>
      <c r="AQ47" s="139">
        <f t="shared" si="10"/>
        <v>15224.93</v>
      </c>
      <c r="AR47" s="140" t="str">
        <f t="shared" si="11"/>
        <v>2.1.2.3</v>
      </c>
      <c r="AS47" s="141" t="s">
        <v>73</v>
      </c>
      <c r="AT47" s="142">
        <v>0</v>
      </c>
      <c r="AU47" s="144" t="str">
        <f t="shared" si="15"/>
        <v/>
      </c>
      <c r="AV47" s="144">
        <f t="shared" si="16"/>
        <v>0</v>
      </c>
      <c r="AW47" s="145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</row>
    <row r="48" spans="1:69" s="67" customFormat="1" ht="21" customHeight="1">
      <c r="A48" s="125">
        <f t="shared" si="12"/>
        <v>39</v>
      </c>
      <c r="B48" s="125"/>
      <c r="C48" s="126">
        <v>2</v>
      </c>
      <c r="D48" s="126">
        <v>1</v>
      </c>
      <c r="E48" s="126">
        <v>2</v>
      </c>
      <c r="F48" s="126">
        <v>3</v>
      </c>
      <c r="G48" s="126">
        <v>1</v>
      </c>
      <c r="H48" s="126"/>
      <c r="I48"/>
      <c r="J48" s="127">
        <f t="shared" si="0"/>
        <v>5</v>
      </c>
      <c r="K48" s="128">
        <f t="shared" si="1"/>
        <v>2</v>
      </c>
      <c r="L48" s="128" t="str">
        <f t="shared" si="2"/>
        <v>2.1</v>
      </c>
      <c r="M48" s="128" t="str">
        <f t="shared" si="2"/>
        <v>2.1.2</v>
      </c>
      <c r="N48" s="128" t="str">
        <f t="shared" si="2"/>
        <v>2.1.2.3</v>
      </c>
      <c r="O48" s="128" t="str">
        <f t="shared" si="2"/>
        <v>2.1.2.3.1</v>
      </c>
      <c r="P48" s="129" t="str">
        <f t="shared" si="2"/>
        <v>2.1.2.3.1</v>
      </c>
      <c r="Q48" s="130">
        <f t="shared" si="3"/>
        <v>3027.95</v>
      </c>
      <c r="R48" s="128">
        <f t="shared" si="4"/>
        <v>0</v>
      </c>
      <c r="S48" s="128">
        <f t="shared" si="4"/>
        <v>0</v>
      </c>
      <c r="T48" s="128">
        <f t="shared" si="4"/>
        <v>0</v>
      </c>
      <c r="U48" s="128">
        <f t="shared" si="4"/>
        <v>0</v>
      </c>
      <c r="V48" s="128">
        <f t="shared" si="4"/>
        <v>3027.95</v>
      </c>
      <c r="W48" s="131">
        <f t="shared" si="5"/>
        <v>3027.95</v>
      </c>
      <c r="X48" s="130">
        <f t="shared" si="6"/>
        <v>3766.06</v>
      </c>
      <c r="Y48" s="128">
        <f t="shared" si="7"/>
        <v>0</v>
      </c>
      <c r="Z48" s="128">
        <f t="shared" si="7"/>
        <v>0</v>
      </c>
      <c r="AA48" s="128">
        <f t="shared" si="7"/>
        <v>0</v>
      </c>
      <c r="AB48" s="128">
        <f t="shared" si="7"/>
        <v>0</v>
      </c>
      <c r="AC48" s="128">
        <f t="shared" si="7"/>
        <v>3766.06</v>
      </c>
      <c r="AD48" s="131">
        <f t="shared" si="8"/>
        <v>3766.06</v>
      </c>
      <c r="AE48" s="68"/>
      <c r="AF48" s="132"/>
      <c r="AG48" s="133" t="str">
        <f t="shared" si="13"/>
        <v>2.1.2.3.1</v>
      </c>
      <c r="AH48" s="150" t="s">
        <v>96</v>
      </c>
      <c r="AI48" s="135" t="s">
        <v>65</v>
      </c>
      <c r="AJ48" s="148" t="s">
        <v>252</v>
      </c>
      <c r="AK48" s="136" t="s">
        <v>253</v>
      </c>
      <c r="AL48" s="134" t="s">
        <v>210</v>
      </c>
      <c r="AM48" s="151">
        <v>243.6</v>
      </c>
      <c r="AN48" s="138">
        <v>12.43</v>
      </c>
      <c r="AO48" s="138">
        <f t="shared" si="18"/>
        <v>15.46</v>
      </c>
      <c r="AP48" s="139">
        <f t="shared" si="9"/>
        <v>3027.95</v>
      </c>
      <c r="AQ48" s="139">
        <f t="shared" si="10"/>
        <v>3766.06</v>
      </c>
      <c r="AR48" s="140" t="str">
        <f t="shared" si="11"/>
        <v>2.1.2.3.1</v>
      </c>
      <c r="AS48" s="141" t="s">
        <v>73</v>
      </c>
      <c r="AT48" s="142">
        <v>0.24390000000000001</v>
      </c>
      <c r="AU48" s="144">
        <f t="shared" si="15"/>
        <v>3027.95</v>
      </c>
      <c r="AV48" s="144">
        <f t="shared" si="16"/>
        <v>3766.06</v>
      </c>
      <c r="AW48" s="145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</row>
    <row r="49" spans="1:69" s="67" customFormat="1" ht="46.9" customHeight="1">
      <c r="A49" s="125">
        <f t="shared" si="12"/>
        <v>40</v>
      </c>
      <c r="B49" s="125"/>
      <c r="C49" s="126">
        <v>2</v>
      </c>
      <c r="D49" s="126">
        <v>1</v>
      </c>
      <c r="E49" s="126">
        <v>2</v>
      </c>
      <c r="F49" s="126">
        <v>3</v>
      </c>
      <c r="G49" s="126">
        <v>2</v>
      </c>
      <c r="H49" s="126"/>
      <c r="I49"/>
      <c r="J49" s="127">
        <f t="shared" si="0"/>
        <v>5</v>
      </c>
      <c r="K49" s="128">
        <f t="shared" si="1"/>
        <v>2</v>
      </c>
      <c r="L49" s="128" t="str">
        <f t="shared" si="2"/>
        <v>2.1</v>
      </c>
      <c r="M49" s="128" t="str">
        <f t="shared" si="2"/>
        <v>2.1.2</v>
      </c>
      <c r="N49" s="128" t="str">
        <f t="shared" si="2"/>
        <v>2.1.2.3</v>
      </c>
      <c r="O49" s="128" t="str">
        <f t="shared" si="2"/>
        <v>2.1.2.3.2</v>
      </c>
      <c r="P49" s="129" t="str">
        <f t="shared" si="2"/>
        <v>2.1.2.3.2</v>
      </c>
      <c r="Q49" s="130">
        <f t="shared" si="3"/>
        <v>120.95</v>
      </c>
      <c r="R49" s="128">
        <f t="shared" si="4"/>
        <v>0</v>
      </c>
      <c r="S49" s="128">
        <f t="shared" si="4"/>
        <v>0</v>
      </c>
      <c r="T49" s="128">
        <f t="shared" si="4"/>
        <v>0</v>
      </c>
      <c r="U49" s="128">
        <f t="shared" si="4"/>
        <v>0</v>
      </c>
      <c r="V49" s="128">
        <f t="shared" si="4"/>
        <v>120.95</v>
      </c>
      <c r="W49" s="131">
        <f t="shared" si="5"/>
        <v>120.95</v>
      </c>
      <c r="X49" s="130">
        <f t="shared" si="6"/>
        <v>150.36000000000001</v>
      </c>
      <c r="Y49" s="128">
        <f t="shared" si="7"/>
        <v>0</v>
      </c>
      <c r="Z49" s="128">
        <f t="shared" si="7"/>
        <v>0</v>
      </c>
      <c r="AA49" s="128">
        <f t="shared" si="7"/>
        <v>0</v>
      </c>
      <c r="AB49" s="128">
        <f t="shared" si="7"/>
        <v>0</v>
      </c>
      <c r="AC49" s="128">
        <f t="shared" si="7"/>
        <v>150.36000000000001</v>
      </c>
      <c r="AD49" s="131">
        <f t="shared" si="8"/>
        <v>150.36000000000001</v>
      </c>
      <c r="AE49" s="68"/>
      <c r="AF49" s="132"/>
      <c r="AG49" s="133" t="str">
        <f t="shared" si="13"/>
        <v>2.1.2.3.2</v>
      </c>
      <c r="AH49" s="150">
        <v>100982</v>
      </c>
      <c r="AI49" s="135" t="s">
        <v>62</v>
      </c>
      <c r="AJ49" s="148" t="s">
        <v>233</v>
      </c>
      <c r="AK49" s="136" t="s">
        <v>234</v>
      </c>
      <c r="AL49" s="134" t="s">
        <v>235</v>
      </c>
      <c r="AM49" s="151">
        <v>18.27</v>
      </c>
      <c r="AN49" s="138">
        <v>6.62</v>
      </c>
      <c r="AO49" s="138">
        <f t="shared" si="18"/>
        <v>8.23</v>
      </c>
      <c r="AP49" s="139">
        <f t="shared" si="9"/>
        <v>120.95</v>
      </c>
      <c r="AQ49" s="139">
        <f t="shared" si="10"/>
        <v>150.36000000000001</v>
      </c>
      <c r="AR49" s="140" t="str">
        <f t="shared" si="11"/>
        <v>2.1.2.3.2</v>
      </c>
      <c r="AS49" s="141" t="s">
        <v>73</v>
      </c>
      <c r="AT49" s="142">
        <v>0.24390000000000001</v>
      </c>
      <c r="AU49" s="144">
        <f t="shared" si="15"/>
        <v>120.95</v>
      </c>
      <c r="AV49" s="144">
        <f t="shared" si="16"/>
        <v>150.36000000000001</v>
      </c>
      <c r="AW49" s="145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</row>
    <row r="50" spans="1:69" s="67" customFormat="1" ht="33">
      <c r="A50" s="125">
        <f t="shared" si="12"/>
        <v>41</v>
      </c>
      <c r="B50" s="125"/>
      <c r="C50" s="126">
        <v>2</v>
      </c>
      <c r="D50" s="126">
        <v>1</v>
      </c>
      <c r="E50" s="126">
        <v>2</v>
      </c>
      <c r="F50" s="126">
        <v>3</v>
      </c>
      <c r="G50" s="126">
        <v>3</v>
      </c>
      <c r="H50" s="126"/>
      <c r="I50"/>
      <c r="J50" s="127">
        <f t="shared" si="0"/>
        <v>5</v>
      </c>
      <c r="K50" s="128">
        <f t="shared" si="1"/>
        <v>2</v>
      </c>
      <c r="L50" s="128" t="str">
        <f t="shared" si="2"/>
        <v>2.1</v>
      </c>
      <c r="M50" s="128" t="str">
        <f t="shared" si="2"/>
        <v>2.1.2</v>
      </c>
      <c r="N50" s="128" t="str">
        <f t="shared" si="2"/>
        <v>2.1.2.3</v>
      </c>
      <c r="O50" s="128" t="str">
        <f t="shared" si="2"/>
        <v>2.1.2.3.3</v>
      </c>
      <c r="P50" s="129" t="str">
        <f t="shared" si="2"/>
        <v>2.1.2.3.3</v>
      </c>
      <c r="Q50" s="130">
        <f t="shared" si="3"/>
        <v>244.09</v>
      </c>
      <c r="R50" s="128">
        <f t="shared" si="4"/>
        <v>0</v>
      </c>
      <c r="S50" s="128">
        <f t="shared" si="4"/>
        <v>0</v>
      </c>
      <c r="T50" s="128">
        <f t="shared" si="4"/>
        <v>0</v>
      </c>
      <c r="U50" s="128">
        <f t="shared" si="4"/>
        <v>0</v>
      </c>
      <c r="V50" s="128">
        <f t="shared" si="4"/>
        <v>244.09</v>
      </c>
      <c r="W50" s="131">
        <f t="shared" si="5"/>
        <v>244.09</v>
      </c>
      <c r="X50" s="130">
        <f t="shared" si="6"/>
        <v>304.01</v>
      </c>
      <c r="Y50" s="128">
        <f t="shared" si="7"/>
        <v>0</v>
      </c>
      <c r="Z50" s="128">
        <f t="shared" si="7"/>
        <v>0</v>
      </c>
      <c r="AA50" s="128">
        <f t="shared" si="7"/>
        <v>0</v>
      </c>
      <c r="AB50" s="128">
        <f t="shared" si="7"/>
        <v>0</v>
      </c>
      <c r="AC50" s="128">
        <f t="shared" si="7"/>
        <v>304.01</v>
      </c>
      <c r="AD50" s="131">
        <f t="shared" si="8"/>
        <v>304.01</v>
      </c>
      <c r="AE50" s="68"/>
      <c r="AF50" s="132"/>
      <c r="AG50" s="133" t="str">
        <f t="shared" si="13"/>
        <v>2.1.2.3.3</v>
      </c>
      <c r="AH50" s="150">
        <v>95875</v>
      </c>
      <c r="AI50" s="135" t="s">
        <v>62</v>
      </c>
      <c r="AJ50" s="148" t="s">
        <v>236</v>
      </c>
      <c r="AK50" s="136" t="s">
        <v>237</v>
      </c>
      <c r="AL50" s="134" t="s">
        <v>238</v>
      </c>
      <c r="AM50" s="151">
        <v>146.16</v>
      </c>
      <c r="AN50" s="138">
        <v>1.67</v>
      </c>
      <c r="AO50" s="138">
        <f t="shared" si="18"/>
        <v>2.08</v>
      </c>
      <c r="AP50" s="139">
        <f t="shared" si="9"/>
        <v>244.09</v>
      </c>
      <c r="AQ50" s="139">
        <f t="shared" si="10"/>
        <v>304.01</v>
      </c>
      <c r="AR50" s="140" t="str">
        <f t="shared" si="11"/>
        <v>2.1.2.3.3</v>
      </c>
      <c r="AS50" s="141" t="s">
        <v>73</v>
      </c>
      <c r="AT50" s="142">
        <v>0.24390000000000001</v>
      </c>
      <c r="AU50" s="144">
        <f t="shared" si="15"/>
        <v>244.09</v>
      </c>
      <c r="AV50" s="144">
        <f t="shared" si="16"/>
        <v>304.01</v>
      </c>
      <c r="AW50" s="145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</row>
    <row r="51" spans="1:69" s="67" customFormat="1" ht="15" customHeight="1">
      <c r="A51" s="125">
        <f t="shared" si="12"/>
        <v>42</v>
      </c>
      <c r="B51" s="125"/>
      <c r="C51" s="126">
        <v>2</v>
      </c>
      <c r="D51" s="126">
        <v>1</v>
      </c>
      <c r="E51" s="126">
        <v>2</v>
      </c>
      <c r="F51" s="126">
        <v>3</v>
      </c>
      <c r="G51" s="126">
        <v>4</v>
      </c>
      <c r="H51" s="126"/>
      <c r="I51"/>
      <c r="J51" s="127">
        <f t="shared" si="0"/>
        <v>5</v>
      </c>
      <c r="K51" s="128">
        <f t="shared" si="1"/>
        <v>2</v>
      </c>
      <c r="L51" s="128" t="str">
        <f t="shared" si="2"/>
        <v>2.1</v>
      </c>
      <c r="M51" s="128" t="str">
        <f t="shared" si="2"/>
        <v>2.1.2</v>
      </c>
      <c r="N51" s="128" t="str">
        <f t="shared" si="2"/>
        <v>2.1.2.3</v>
      </c>
      <c r="O51" s="128" t="str">
        <f t="shared" si="2"/>
        <v>2.1.2.3.4</v>
      </c>
      <c r="P51" s="129" t="str">
        <f t="shared" si="2"/>
        <v>2.1.2.3.4</v>
      </c>
      <c r="Q51" s="130">
        <f t="shared" si="3"/>
        <v>200.97</v>
      </c>
      <c r="R51" s="128">
        <f t="shared" si="4"/>
        <v>0</v>
      </c>
      <c r="S51" s="128">
        <f t="shared" si="4"/>
        <v>0</v>
      </c>
      <c r="T51" s="128">
        <f t="shared" si="4"/>
        <v>0</v>
      </c>
      <c r="U51" s="128">
        <f t="shared" si="4"/>
        <v>0</v>
      </c>
      <c r="V51" s="128">
        <f t="shared" si="4"/>
        <v>200.97</v>
      </c>
      <c r="W51" s="131">
        <f t="shared" si="5"/>
        <v>200.97</v>
      </c>
      <c r="X51" s="130">
        <f t="shared" si="6"/>
        <v>249.93</v>
      </c>
      <c r="Y51" s="128">
        <f t="shared" si="7"/>
        <v>0</v>
      </c>
      <c r="Z51" s="128">
        <f t="shared" si="7"/>
        <v>0</v>
      </c>
      <c r="AA51" s="128">
        <f t="shared" si="7"/>
        <v>0</v>
      </c>
      <c r="AB51" s="128">
        <f t="shared" si="7"/>
        <v>0</v>
      </c>
      <c r="AC51" s="128">
        <f t="shared" si="7"/>
        <v>249.93</v>
      </c>
      <c r="AD51" s="131">
        <f t="shared" si="8"/>
        <v>249.93</v>
      </c>
      <c r="AE51" s="68"/>
      <c r="AF51" s="132"/>
      <c r="AG51" s="133" t="str">
        <f t="shared" si="13"/>
        <v>2.1.2.3.4</v>
      </c>
      <c r="AH51" s="150" t="s">
        <v>92</v>
      </c>
      <c r="AI51" s="135" t="s">
        <v>64</v>
      </c>
      <c r="AJ51" s="148" t="s">
        <v>239</v>
      </c>
      <c r="AK51" s="136" t="s">
        <v>240</v>
      </c>
      <c r="AL51" s="134" t="s">
        <v>235</v>
      </c>
      <c r="AM51" s="151">
        <v>18.27</v>
      </c>
      <c r="AN51" s="138">
        <v>11</v>
      </c>
      <c r="AO51" s="138">
        <f t="shared" si="18"/>
        <v>13.68</v>
      </c>
      <c r="AP51" s="139">
        <f t="shared" si="9"/>
        <v>200.97</v>
      </c>
      <c r="AQ51" s="139">
        <f t="shared" si="10"/>
        <v>249.93</v>
      </c>
      <c r="AR51" s="140" t="str">
        <f t="shared" si="11"/>
        <v>2.1.2.3.4</v>
      </c>
      <c r="AS51" s="141" t="s">
        <v>73</v>
      </c>
      <c r="AT51" s="142">
        <v>0.24390000000000001</v>
      </c>
      <c r="AU51" s="144">
        <f t="shared" si="15"/>
        <v>200.97</v>
      </c>
      <c r="AV51" s="144">
        <f t="shared" si="16"/>
        <v>249.93</v>
      </c>
      <c r="AW51" s="145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 s="67">
        <f>SUMIF(AF:AF,"SIM",BN:BN)</f>
        <v>0</v>
      </c>
    </row>
    <row r="52" spans="1:69" s="67" customFormat="1" ht="31.15" customHeight="1">
      <c r="A52" s="125">
        <f t="shared" si="12"/>
        <v>43</v>
      </c>
      <c r="B52" s="125"/>
      <c r="C52" s="126">
        <v>2</v>
      </c>
      <c r="D52" s="126">
        <v>1</v>
      </c>
      <c r="E52" s="126">
        <v>2</v>
      </c>
      <c r="F52" s="126">
        <v>3</v>
      </c>
      <c r="G52" s="126">
        <v>5</v>
      </c>
      <c r="H52" s="126"/>
      <c r="I52"/>
      <c r="J52" s="127">
        <f t="shared" si="0"/>
        <v>5</v>
      </c>
      <c r="K52" s="128">
        <f t="shared" si="1"/>
        <v>2</v>
      </c>
      <c r="L52" s="128" t="str">
        <f t="shared" si="2"/>
        <v>2.1</v>
      </c>
      <c r="M52" s="128" t="str">
        <f t="shared" si="2"/>
        <v>2.1.2</v>
      </c>
      <c r="N52" s="128" t="str">
        <f t="shared" si="2"/>
        <v>2.1.2.3</v>
      </c>
      <c r="O52" s="128" t="str">
        <f t="shared" si="2"/>
        <v>2.1.2.3.5</v>
      </c>
      <c r="P52" s="129" t="str">
        <f t="shared" si="2"/>
        <v>2.1.2.3.5</v>
      </c>
      <c r="Q52" s="130">
        <f t="shared" si="3"/>
        <v>8645.85</v>
      </c>
      <c r="R52" s="128">
        <f t="shared" si="4"/>
        <v>0</v>
      </c>
      <c r="S52" s="128">
        <f t="shared" si="4"/>
        <v>0</v>
      </c>
      <c r="T52" s="128">
        <f t="shared" si="4"/>
        <v>0</v>
      </c>
      <c r="U52" s="128">
        <f t="shared" si="4"/>
        <v>0</v>
      </c>
      <c r="V52" s="128">
        <f t="shared" si="4"/>
        <v>8645.85</v>
      </c>
      <c r="W52" s="131">
        <f t="shared" si="5"/>
        <v>8645.85</v>
      </c>
      <c r="X52" s="130">
        <f t="shared" si="6"/>
        <v>10754.57</v>
      </c>
      <c r="Y52" s="128">
        <f t="shared" si="7"/>
        <v>0</v>
      </c>
      <c r="Z52" s="128">
        <f t="shared" si="7"/>
        <v>0</v>
      </c>
      <c r="AA52" s="128">
        <f t="shared" si="7"/>
        <v>0</v>
      </c>
      <c r="AB52" s="128">
        <f t="shared" si="7"/>
        <v>0</v>
      </c>
      <c r="AC52" s="128">
        <f t="shared" si="7"/>
        <v>10754.57</v>
      </c>
      <c r="AD52" s="131">
        <f t="shared" si="8"/>
        <v>10754.57</v>
      </c>
      <c r="AE52" s="68"/>
      <c r="AF52" s="132"/>
      <c r="AG52" s="133" t="str">
        <f t="shared" si="13"/>
        <v>2.1.2.3.5</v>
      </c>
      <c r="AH52" s="134">
        <v>94990</v>
      </c>
      <c r="AI52" s="135" t="s">
        <v>62</v>
      </c>
      <c r="AJ52" s="148" t="s">
        <v>254</v>
      </c>
      <c r="AK52" s="136" t="s">
        <v>255</v>
      </c>
      <c r="AL52" s="134" t="s">
        <v>235</v>
      </c>
      <c r="AM52" s="151">
        <v>12.18</v>
      </c>
      <c r="AN52" s="138">
        <v>709.84</v>
      </c>
      <c r="AO52" s="138">
        <f t="shared" si="18"/>
        <v>882.97</v>
      </c>
      <c r="AP52" s="139">
        <f t="shared" si="9"/>
        <v>8645.85</v>
      </c>
      <c r="AQ52" s="139">
        <f t="shared" si="10"/>
        <v>10754.57</v>
      </c>
      <c r="AR52" s="140" t="str">
        <f t="shared" si="11"/>
        <v>2.1.2.3.5</v>
      </c>
      <c r="AS52" s="141" t="s">
        <v>73</v>
      </c>
      <c r="AT52" s="142">
        <v>0.24390000000000001</v>
      </c>
      <c r="AU52" s="144">
        <f t="shared" si="15"/>
        <v>8645.85</v>
      </c>
      <c r="AV52" s="144">
        <f t="shared" si="16"/>
        <v>10754.57</v>
      </c>
      <c r="AW52" s="145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 s="146"/>
      <c r="BQ52" s="146"/>
    </row>
    <row r="53" spans="1:69" s="67" customFormat="1">
      <c r="A53" s="125">
        <f t="shared" si="12"/>
        <v>44</v>
      </c>
      <c r="B53" s="125" t="s">
        <v>90</v>
      </c>
      <c r="C53" s="126">
        <v>2</v>
      </c>
      <c r="D53" s="126">
        <v>1</v>
      </c>
      <c r="E53" s="126">
        <v>2</v>
      </c>
      <c r="F53" s="126">
        <v>4</v>
      </c>
      <c r="G53" s="126"/>
      <c r="H53" s="126"/>
      <c r="I53"/>
      <c r="J53" s="127">
        <f t="shared" si="0"/>
        <v>4</v>
      </c>
      <c r="K53" s="128">
        <f t="shared" si="1"/>
        <v>2</v>
      </c>
      <c r="L53" s="128" t="str">
        <f t="shared" si="2"/>
        <v>2.1</v>
      </c>
      <c r="M53" s="128" t="str">
        <f t="shared" si="2"/>
        <v>2.1.2</v>
      </c>
      <c r="N53" s="128" t="str">
        <f t="shared" si="2"/>
        <v>2.1.2.4</v>
      </c>
      <c r="O53" s="128" t="str">
        <f t="shared" si="2"/>
        <v>2.1.2.4</v>
      </c>
      <c r="P53" s="129" t="str">
        <f t="shared" si="2"/>
        <v>2.1.2.4</v>
      </c>
      <c r="Q53" s="130">
        <f t="shared" si="3"/>
        <v>0</v>
      </c>
      <c r="R53" s="128">
        <f t="shared" si="4"/>
        <v>0</v>
      </c>
      <c r="S53" s="128">
        <f t="shared" si="4"/>
        <v>0</v>
      </c>
      <c r="T53" s="128">
        <f t="shared" si="4"/>
        <v>0</v>
      </c>
      <c r="U53" s="128">
        <f t="shared" si="4"/>
        <v>8147.77</v>
      </c>
      <c r="V53" s="128">
        <f t="shared" si="4"/>
        <v>0</v>
      </c>
      <c r="W53" s="131">
        <f t="shared" si="5"/>
        <v>0</v>
      </c>
      <c r="X53" s="130">
        <f t="shared" si="6"/>
        <v>0</v>
      </c>
      <c r="Y53" s="128">
        <f t="shared" si="7"/>
        <v>0</v>
      </c>
      <c r="Z53" s="128">
        <f t="shared" si="7"/>
        <v>0</v>
      </c>
      <c r="AA53" s="128">
        <f t="shared" si="7"/>
        <v>0</v>
      </c>
      <c r="AB53" s="128">
        <f t="shared" si="7"/>
        <v>10135.23</v>
      </c>
      <c r="AC53" s="128">
        <f t="shared" si="7"/>
        <v>0</v>
      </c>
      <c r="AD53" s="131">
        <f t="shared" si="8"/>
        <v>0</v>
      </c>
      <c r="AE53" s="68"/>
      <c r="AF53" s="132"/>
      <c r="AG53" s="133" t="str">
        <f t="shared" si="13"/>
        <v>2.1.2.4</v>
      </c>
      <c r="AH53" s="154"/>
      <c r="AI53" s="135" t="s">
        <v>73</v>
      </c>
      <c r="AJ53" s="148" t="s">
        <v>190</v>
      </c>
      <c r="AK53" s="136" t="s">
        <v>97</v>
      </c>
      <c r="AL53" s="134"/>
      <c r="AM53" s="155">
        <v>0</v>
      </c>
      <c r="AN53" s="138"/>
      <c r="AO53" s="138">
        <f t="shared" si="18"/>
        <v>0</v>
      </c>
      <c r="AP53" s="139">
        <f t="shared" si="9"/>
        <v>8147.77</v>
      </c>
      <c r="AQ53" s="139">
        <f t="shared" si="10"/>
        <v>10135.23</v>
      </c>
      <c r="AR53" s="140" t="str">
        <f t="shared" si="11"/>
        <v>2.1.2.4</v>
      </c>
      <c r="AS53" s="141" t="s">
        <v>73</v>
      </c>
      <c r="AT53" s="142">
        <v>0</v>
      </c>
      <c r="AU53" s="144" t="str">
        <f t="shared" si="15"/>
        <v/>
      </c>
      <c r="AV53" s="144">
        <f t="shared" si="16"/>
        <v>0</v>
      </c>
      <c r="AW53" s="145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</row>
    <row r="54" spans="1:69" s="67" customFormat="1" ht="33">
      <c r="A54" s="125">
        <f t="shared" si="12"/>
        <v>45</v>
      </c>
      <c r="B54" s="125"/>
      <c r="C54" s="126">
        <v>2</v>
      </c>
      <c r="D54" s="126">
        <v>1</v>
      </c>
      <c r="E54" s="126">
        <v>2</v>
      </c>
      <c r="F54" s="126">
        <v>4</v>
      </c>
      <c r="G54" s="126">
        <v>1</v>
      </c>
      <c r="H54" s="126"/>
      <c r="I54"/>
      <c r="J54" s="127">
        <f t="shared" si="0"/>
        <v>5</v>
      </c>
      <c r="K54" s="128">
        <f t="shared" si="1"/>
        <v>2</v>
      </c>
      <c r="L54" s="128" t="str">
        <f t="shared" si="2"/>
        <v>2.1</v>
      </c>
      <c r="M54" s="128" t="str">
        <f t="shared" si="2"/>
        <v>2.1.2</v>
      </c>
      <c r="N54" s="128" t="str">
        <f t="shared" si="2"/>
        <v>2.1.2.4</v>
      </c>
      <c r="O54" s="128" t="str">
        <f t="shared" si="2"/>
        <v>2.1.2.4.1</v>
      </c>
      <c r="P54" s="129" t="str">
        <f t="shared" si="2"/>
        <v>2.1.2.4.1</v>
      </c>
      <c r="Q54" s="130">
        <f t="shared" si="3"/>
        <v>1600.94</v>
      </c>
      <c r="R54" s="128">
        <f t="shared" si="4"/>
        <v>0</v>
      </c>
      <c r="S54" s="128">
        <f t="shared" si="4"/>
        <v>0</v>
      </c>
      <c r="T54" s="128">
        <f t="shared" si="4"/>
        <v>0</v>
      </c>
      <c r="U54" s="128">
        <f t="shared" si="4"/>
        <v>0</v>
      </c>
      <c r="V54" s="128">
        <f t="shared" si="4"/>
        <v>1600.94</v>
      </c>
      <c r="W54" s="131">
        <f t="shared" si="5"/>
        <v>1600.94</v>
      </c>
      <c r="X54" s="130">
        <f t="shared" si="6"/>
        <v>1991.19</v>
      </c>
      <c r="Y54" s="128">
        <f t="shared" si="7"/>
        <v>0</v>
      </c>
      <c r="Z54" s="128">
        <f t="shared" si="7"/>
        <v>0</v>
      </c>
      <c r="AA54" s="128">
        <f t="shared" si="7"/>
        <v>0</v>
      </c>
      <c r="AB54" s="128">
        <f t="shared" si="7"/>
        <v>0</v>
      </c>
      <c r="AC54" s="128">
        <f t="shared" si="7"/>
        <v>1991.19</v>
      </c>
      <c r="AD54" s="131">
        <f t="shared" si="8"/>
        <v>1991.19</v>
      </c>
      <c r="AE54" s="68"/>
      <c r="AF54" s="132"/>
      <c r="AG54" s="133" t="str">
        <f t="shared" si="13"/>
        <v>2.1.2.4.1</v>
      </c>
      <c r="AH54" s="150" t="s">
        <v>98</v>
      </c>
      <c r="AI54" s="135" t="s">
        <v>65</v>
      </c>
      <c r="AJ54" s="148" t="s">
        <v>256</v>
      </c>
      <c r="AK54" s="136" t="s">
        <v>257</v>
      </c>
      <c r="AL54" s="134" t="s">
        <v>215</v>
      </c>
      <c r="AM54" s="151">
        <v>48.72</v>
      </c>
      <c r="AN54" s="138">
        <v>32.86</v>
      </c>
      <c r="AO54" s="138">
        <f t="shared" si="18"/>
        <v>40.869999999999997</v>
      </c>
      <c r="AP54" s="139">
        <f t="shared" si="9"/>
        <v>1600.94</v>
      </c>
      <c r="AQ54" s="139">
        <f t="shared" si="10"/>
        <v>1991.19</v>
      </c>
      <c r="AR54" s="140" t="str">
        <f t="shared" si="11"/>
        <v>2.1.2.4.1</v>
      </c>
      <c r="AS54" s="141" t="s">
        <v>73</v>
      </c>
      <c r="AT54" s="142">
        <v>0.24390000000000001</v>
      </c>
      <c r="AU54" s="144">
        <f t="shared" si="15"/>
        <v>1600.94</v>
      </c>
      <c r="AV54" s="144">
        <f t="shared" si="16"/>
        <v>1991.19</v>
      </c>
      <c r="AW54" s="145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</row>
    <row r="55" spans="1:69" s="67" customFormat="1" ht="48" customHeight="1">
      <c r="A55" s="125">
        <f t="shared" si="12"/>
        <v>46</v>
      </c>
      <c r="B55" s="125"/>
      <c r="C55" s="126">
        <v>2</v>
      </c>
      <c r="D55" s="126">
        <v>1</v>
      </c>
      <c r="E55" s="126">
        <v>2</v>
      </c>
      <c r="F55" s="126">
        <v>4</v>
      </c>
      <c r="G55" s="126">
        <v>2</v>
      </c>
      <c r="H55" s="126"/>
      <c r="I55"/>
      <c r="J55" s="127">
        <f t="shared" si="0"/>
        <v>5</v>
      </c>
      <c r="K55" s="128">
        <f t="shared" si="1"/>
        <v>2</v>
      </c>
      <c r="L55" s="128" t="str">
        <f t="shared" si="2"/>
        <v>2.1</v>
      </c>
      <c r="M55" s="128" t="str">
        <f t="shared" si="2"/>
        <v>2.1.2</v>
      </c>
      <c r="N55" s="128" t="str">
        <f t="shared" si="2"/>
        <v>2.1.2.4</v>
      </c>
      <c r="O55" s="128" t="str">
        <f t="shared" si="2"/>
        <v>2.1.2.4.2</v>
      </c>
      <c r="P55" s="129" t="str">
        <f t="shared" si="2"/>
        <v>2.1.2.4.2</v>
      </c>
      <c r="Q55" s="130">
        <f t="shared" si="3"/>
        <v>6546.83</v>
      </c>
      <c r="R55" s="128">
        <f t="shared" si="4"/>
        <v>0</v>
      </c>
      <c r="S55" s="128">
        <f t="shared" si="4"/>
        <v>0</v>
      </c>
      <c r="T55" s="128">
        <f t="shared" si="4"/>
        <v>0</v>
      </c>
      <c r="U55" s="128">
        <f t="shared" si="4"/>
        <v>0</v>
      </c>
      <c r="V55" s="128">
        <f t="shared" si="4"/>
        <v>6546.83</v>
      </c>
      <c r="W55" s="131">
        <f t="shared" si="5"/>
        <v>6546.83</v>
      </c>
      <c r="X55" s="130">
        <f t="shared" si="6"/>
        <v>8144.04</v>
      </c>
      <c r="Y55" s="128">
        <f t="shared" si="7"/>
        <v>0</v>
      </c>
      <c r="Z55" s="128">
        <f t="shared" si="7"/>
        <v>0</v>
      </c>
      <c r="AA55" s="128">
        <f t="shared" si="7"/>
        <v>0</v>
      </c>
      <c r="AB55" s="128">
        <f t="shared" si="7"/>
        <v>0</v>
      </c>
      <c r="AC55" s="128">
        <f t="shared" si="7"/>
        <v>8144.04</v>
      </c>
      <c r="AD55" s="131">
        <f t="shared" si="8"/>
        <v>8144.04</v>
      </c>
      <c r="AE55" s="68"/>
      <c r="AF55" s="132"/>
      <c r="AG55" s="133" t="str">
        <f t="shared" si="13"/>
        <v>2.1.2.4.2</v>
      </c>
      <c r="AH55" s="150">
        <v>94273</v>
      </c>
      <c r="AI55" s="135" t="s">
        <v>62</v>
      </c>
      <c r="AJ55" s="148" t="s">
        <v>258</v>
      </c>
      <c r="AK55" s="136" t="s">
        <v>259</v>
      </c>
      <c r="AL55" s="134" t="s">
        <v>215</v>
      </c>
      <c r="AM55" s="151">
        <v>113.67999999999999</v>
      </c>
      <c r="AN55" s="138">
        <v>57.59</v>
      </c>
      <c r="AO55" s="138">
        <f t="shared" si="18"/>
        <v>71.64</v>
      </c>
      <c r="AP55" s="139">
        <f t="shared" si="9"/>
        <v>6546.83</v>
      </c>
      <c r="AQ55" s="139">
        <f t="shared" si="10"/>
        <v>8144.04</v>
      </c>
      <c r="AR55" s="140" t="str">
        <f t="shared" si="11"/>
        <v>2.1.2.4.2</v>
      </c>
      <c r="AS55" s="141" t="s">
        <v>73</v>
      </c>
      <c r="AT55" s="142">
        <v>0.24390000000000001</v>
      </c>
      <c r="AU55" s="144">
        <f t="shared" si="15"/>
        <v>6546.83</v>
      </c>
      <c r="AV55" s="144">
        <f t="shared" si="16"/>
        <v>8144.04</v>
      </c>
      <c r="AW55" s="14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</row>
    <row r="56" spans="1:69" s="67" customFormat="1">
      <c r="A56" s="125">
        <f t="shared" si="12"/>
        <v>47</v>
      </c>
      <c r="B56" s="125" t="s">
        <v>80</v>
      </c>
      <c r="C56" s="126">
        <v>2</v>
      </c>
      <c r="D56" s="126">
        <v>1</v>
      </c>
      <c r="E56" s="126">
        <v>3</v>
      </c>
      <c r="F56" s="126"/>
      <c r="G56" s="126"/>
      <c r="H56" s="126"/>
      <c r="I56"/>
      <c r="J56" s="127">
        <f t="shared" si="0"/>
        <v>3</v>
      </c>
      <c r="K56" s="128">
        <f t="shared" si="1"/>
        <v>2</v>
      </c>
      <c r="L56" s="128" t="str">
        <f t="shared" si="2"/>
        <v>2.1</v>
      </c>
      <c r="M56" s="128" t="str">
        <f t="shared" si="2"/>
        <v>2.1.3</v>
      </c>
      <c r="N56" s="128" t="str">
        <f t="shared" si="2"/>
        <v>2.1.3</v>
      </c>
      <c r="O56" s="128" t="str">
        <f t="shared" si="2"/>
        <v>2.1.3</v>
      </c>
      <c r="P56" s="129" t="str">
        <f t="shared" si="2"/>
        <v>2.1.3</v>
      </c>
      <c r="Q56" s="130">
        <f t="shared" si="3"/>
        <v>0</v>
      </c>
      <c r="R56" s="128">
        <f t="shared" si="4"/>
        <v>0</v>
      </c>
      <c r="S56" s="128">
        <f t="shared" si="4"/>
        <v>0</v>
      </c>
      <c r="T56" s="128">
        <f t="shared" si="4"/>
        <v>1172730.4500000002</v>
      </c>
      <c r="U56" s="128">
        <f t="shared" si="4"/>
        <v>0</v>
      </c>
      <c r="V56" s="128">
        <f t="shared" si="4"/>
        <v>0</v>
      </c>
      <c r="W56" s="131">
        <f t="shared" si="5"/>
        <v>0</v>
      </c>
      <c r="X56" s="130">
        <f t="shared" si="6"/>
        <v>0</v>
      </c>
      <c r="Y56" s="128">
        <f t="shared" si="7"/>
        <v>0</v>
      </c>
      <c r="Z56" s="128">
        <f t="shared" si="7"/>
        <v>0</v>
      </c>
      <c r="AA56" s="128">
        <f t="shared" si="7"/>
        <v>1458857.94</v>
      </c>
      <c r="AB56" s="128">
        <f t="shared" si="7"/>
        <v>0</v>
      </c>
      <c r="AC56" s="128">
        <f t="shared" si="7"/>
        <v>0</v>
      </c>
      <c r="AD56" s="131">
        <f t="shared" si="8"/>
        <v>0</v>
      </c>
      <c r="AE56" s="68"/>
      <c r="AF56" s="132"/>
      <c r="AG56" s="133" t="str">
        <f t="shared" si="13"/>
        <v>2.1.3</v>
      </c>
      <c r="AH56" s="156"/>
      <c r="AI56" s="135" t="s">
        <v>73</v>
      </c>
      <c r="AJ56" s="148" t="s">
        <v>190</v>
      </c>
      <c r="AK56" s="136" t="s">
        <v>99</v>
      </c>
      <c r="AL56" s="134"/>
      <c r="AM56" s="155">
        <v>0</v>
      </c>
      <c r="AN56" s="138"/>
      <c r="AO56" s="138">
        <f t="shared" si="18"/>
        <v>0</v>
      </c>
      <c r="AP56" s="139">
        <f t="shared" si="9"/>
        <v>1172730.4500000002</v>
      </c>
      <c r="AQ56" s="139">
        <f t="shared" si="10"/>
        <v>1458857.94</v>
      </c>
      <c r="AR56" s="140" t="str">
        <f t="shared" si="11"/>
        <v>2.1.3</v>
      </c>
      <c r="AS56" s="141" t="s">
        <v>73</v>
      </c>
      <c r="AT56" s="142">
        <v>0</v>
      </c>
      <c r="AU56" s="144" t="str">
        <f t="shared" si="15"/>
        <v/>
      </c>
      <c r="AV56" s="144">
        <f t="shared" si="16"/>
        <v>0</v>
      </c>
      <c r="AW56" s="145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</row>
    <row r="57" spans="1:69" s="67" customFormat="1">
      <c r="A57" s="125">
        <f t="shared" si="12"/>
        <v>48</v>
      </c>
      <c r="B57" s="125" t="s">
        <v>90</v>
      </c>
      <c r="C57" s="126">
        <v>2</v>
      </c>
      <c r="D57" s="126">
        <v>1</v>
      </c>
      <c r="E57" s="126">
        <v>3</v>
      </c>
      <c r="F57" s="126">
        <v>1</v>
      </c>
      <c r="G57" s="126"/>
      <c r="H57" s="126"/>
      <c r="I57"/>
      <c r="J57" s="127">
        <f t="shared" si="0"/>
        <v>4</v>
      </c>
      <c r="K57" s="128">
        <f t="shared" si="1"/>
        <v>2</v>
      </c>
      <c r="L57" s="128" t="str">
        <f t="shared" si="2"/>
        <v>2.1</v>
      </c>
      <c r="M57" s="128" t="str">
        <f t="shared" si="2"/>
        <v>2.1.3</v>
      </c>
      <c r="N57" s="128" t="str">
        <f t="shared" si="2"/>
        <v>2.1.3.1</v>
      </c>
      <c r="O57" s="128" t="str">
        <f t="shared" si="2"/>
        <v>2.1.3.1</v>
      </c>
      <c r="P57" s="129" t="str">
        <f t="shared" si="2"/>
        <v>2.1.3.1</v>
      </c>
      <c r="Q57" s="130">
        <f t="shared" si="3"/>
        <v>0</v>
      </c>
      <c r="R57" s="128">
        <f t="shared" si="4"/>
        <v>0</v>
      </c>
      <c r="S57" s="128">
        <f t="shared" si="4"/>
        <v>0</v>
      </c>
      <c r="T57" s="128">
        <f t="shared" si="4"/>
        <v>0</v>
      </c>
      <c r="U57" s="128">
        <f t="shared" si="4"/>
        <v>50003.43</v>
      </c>
      <c r="V57" s="128">
        <f t="shared" si="4"/>
        <v>0</v>
      </c>
      <c r="W57" s="131">
        <f t="shared" si="5"/>
        <v>0</v>
      </c>
      <c r="X57" s="130">
        <f t="shared" si="6"/>
        <v>0</v>
      </c>
      <c r="Y57" s="128">
        <f t="shared" si="7"/>
        <v>0</v>
      </c>
      <c r="Z57" s="128">
        <f t="shared" si="7"/>
        <v>0</v>
      </c>
      <c r="AA57" s="128">
        <f t="shared" si="7"/>
        <v>0</v>
      </c>
      <c r="AB57" s="128">
        <f t="shared" si="7"/>
        <v>62190.320000000007</v>
      </c>
      <c r="AC57" s="128">
        <f t="shared" si="7"/>
        <v>0</v>
      </c>
      <c r="AD57" s="131">
        <f t="shared" si="8"/>
        <v>0</v>
      </c>
      <c r="AE57" s="68"/>
      <c r="AF57" s="132"/>
      <c r="AG57" s="133" t="str">
        <f t="shared" si="13"/>
        <v>2.1.3.1</v>
      </c>
      <c r="AH57" s="156"/>
      <c r="AI57" s="135" t="s">
        <v>73</v>
      </c>
      <c r="AJ57" s="148" t="s">
        <v>190</v>
      </c>
      <c r="AK57" s="136" t="s">
        <v>100</v>
      </c>
      <c r="AL57" s="134"/>
      <c r="AM57" s="151">
        <v>0</v>
      </c>
      <c r="AN57" s="138"/>
      <c r="AO57" s="138">
        <f t="shared" si="18"/>
        <v>0</v>
      </c>
      <c r="AP57" s="139">
        <f t="shared" si="9"/>
        <v>50003.43</v>
      </c>
      <c r="AQ57" s="139">
        <f t="shared" si="10"/>
        <v>62190.320000000007</v>
      </c>
      <c r="AR57" s="140" t="str">
        <f t="shared" si="11"/>
        <v>2.1.3.1</v>
      </c>
      <c r="AS57" s="141" t="s">
        <v>73</v>
      </c>
      <c r="AT57" s="142">
        <v>0</v>
      </c>
      <c r="AU57" s="144" t="str">
        <f t="shared" si="15"/>
        <v/>
      </c>
      <c r="AV57" s="144">
        <f t="shared" si="16"/>
        <v>0</v>
      </c>
      <c r="AW57" s="145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 s="146"/>
      <c r="BQ57" s="146"/>
    </row>
    <row r="58" spans="1:69" s="67" customFormat="1" ht="50.45" customHeight="1">
      <c r="A58" s="125">
        <f t="shared" si="12"/>
        <v>49</v>
      </c>
      <c r="B58" s="125"/>
      <c r="C58" s="126">
        <v>2</v>
      </c>
      <c r="D58" s="126">
        <v>1</v>
      </c>
      <c r="E58" s="126">
        <v>3</v>
      </c>
      <c r="F58" s="126">
        <v>1</v>
      </c>
      <c r="G58" s="126">
        <v>1</v>
      </c>
      <c r="H58" s="126"/>
      <c r="I58"/>
      <c r="J58" s="127">
        <f t="shared" si="0"/>
        <v>5</v>
      </c>
      <c r="K58" s="128">
        <f t="shared" si="1"/>
        <v>2</v>
      </c>
      <c r="L58" s="128" t="str">
        <f t="shared" si="2"/>
        <v>2.1</v>
      </c>
      <c r="M58" s="128" t="str">
        <f t="shared" si="2"/>
        <v>2.1.3</v>
      </c>
      <c r="N58" s="128" t="str">
        <f t="shared" si="2"/>
        <v>2.1.3.1</v>
      </c>
      <c r="O58" s="128" t="str">
        <f t="shared" si="2"/>
        <v>2.1.3.1.1</v>
      </c>
      <c r="P58" s="129" t="str">
        <f t="shared" si="2"/>
        <v>2.1.3.1.1</v>
      </c>
      <c r="Q58" s="130">
        <f t="shared" si="3"/>
        <v>15755.1</v>
      </c>
      <c r="R58" s="128">
        <f t="shared" si="4"/>
        <v>0</v>
      </c>
      <c r="S58" s="128">
        <f t="shared" si="4"/>
        <v>0</v>
      </c>
      <c r="T58" s="128">
        <f t="shared" si="4"/>
        <v>0</v>
      </c>
      <c r="U58" s="128">
        <f t="shared" si="4"/>
        <v>0</v>
      </c>
      <c r="V58" s="128">
        <f t="shared" si="4"/>
        <v>15755.1</v>
      </c>
      <c r="W58" s="131">
        <f t="shared" si="5"/>
        <v>15755.1</v>
      </c>
      <c r="X58" s="130">
        <f t="shared" si="6"/>
        <v>19591.25</v>
      </c>
      <c r="Y58" s="128">
        <f t="shared" si="7"/>
        <v>0</v>
      </c>
      <c r="Z58" s="128">
        <f t="shared" si="7"/>
        <v>0</v>
      </c>
      <c r="AA58" s="128">
        <f t="shared" si="7"/>
        <v>0</v>
      </c>
      <c r="AB58" s="128">
        <f t="shared" si="7"/>
        <v>0</v>
      </c>
      <c r="AC58" s="128">
        <f t="shared" si="7"/>
        <v>19591.25</v>
      </c>
      <c r="AD58" s="131">
        <f t="shared" si="8"/>
        <v>19591.25</v>
      </c>
      <c r="AE58" s="68"/>
      <c r="AF58" s="132"/>
      <c r="AG58" s="133" t="str">
        <f t="shared" si="13"/>
        <v>2.1.3.1.1</v>
      </c>
      <c r="AH58" s="157">
        <v>102276</v>
      </c>
      <c r="AI58" s="135" t="s">
        <v>62</v>
      </c>
      <c r="AJ58" s="148" t="s">
        <v>260</v>
      </c>
      <c r="AK58" s="136" t="s">
        <v>261</v>
      </c>
      <c r="AL58" s="134" t="s">
        <v>235</v>
      </c>
      <c r="AM58" s="151">
        <v>1415.5530000000001</v>
      </c>
      <c r="AN58" s="138">
        <v>11.13</v>
      </c>
      <c r="AO58" s="138">
        <f t="shared" si="18"/>
        <v>13.84</v>
      </c>
      <c r="AP58" s="139">
        <f t="shared" si="9"/>
        <v>15755.1</v>
      </c>
      <c r="AQ58" s="139">
        <f t="shared" si="10"/>
        <v>19591.25</v>
      </c>
      <c r="AR58" s="140" t="str">
        <f t="shared" si="11"/>
        <v>2.1.3.1.1</v>
      </c>
      <c r="AS58" s="141"/>
      <c r="AT58" s="142">
        <v>0.24390000000000001</v>
      </c>
      <c r="AU58" s="144">
        <f t="shared" si="15"/>
        <v>15755.1</v>
      </c>
      <c r="AV58" s="144">
        <f t="shared" si="16"/>
        <v>19591.25</v>
      </c>
      <c r="AW58" s="145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</row>
    <row r="59" spans="1:69" s="67" customFormat="1" ht="50.45" customHeight="1">
      <c r="A59" s="125">
        <f t="shared" si="12"/>
        <v>50</v>
      </c>
      <c r="B59" s="125"/>
      <c r="C59" s="126">
        <v>2</v>
      </c>
      <c r="D59" s="126">
        <v>1</v>
      </c>
      <c r="E59" s="126">
        <v>3</v>
      </c>
      <c r="F59" s="126">
        <v>1</v>
      </c>
      <c r="G59" s="126">
        <v>2</v>
      </c>
      <c r="H59" s="126"/>
      <c r="I59"/>
      <c r="J59" s="127">
        <f t="shared" si="0"/>
        <v>5</v>
      </c>
      <c r="K59" s="128">
        <f t="shared" si="1"/>
        <v>2</v>
      </c>
      <c r="L59" s="128" t="str">
        <f t="shared" si="2"/>
        <v>2.1</v>
      </c>
      <c r="M59" s="128" t="str">
        <f t="shared" si="2"/>
        <v>2.1.3</v>
      </c>
      <c r="N59" s="128" t="str">
        <f t="shared" si="2"/>
        <v>2.1.3.1</v>
      </c>
      <c r="O59" s="128" t="str">
        <f t="shared" si="2"/>
        <v>2.1.3.1.2</v>
      </c>
      <c r="P59" s="129" t="str">
        <f t="shared" si="2"/>
        <v>2.1.3.1.2</v>
      </c>
      <c r="Q59" s="130">
        <f t="shared" si="3"/>
        <v>13575.15</v>
      </c>
      <c r="R59" s="128">
        <f t="shared" si="4"/>
        <v>0</v>
      </c>
      <c r="S59" s="128">
        <f t="shared" si="4"/>
        <v>0</v>
      </c>
      <c r="T59" s="128">
        <f t="shared" si="4"/>
        <v>0</v>
      </c>
      <c r="U59" s="128">
        <f t="shared" si="4"/>
        <v>0</v>
      </c>
      <c r="V59" s="128">
        <f t="shared" si="4"/>
        <v>13575.15</v>
      </c>
      <c r="W59" s="131">
        <f t="shared" si="5"/>
        <v>13575.15</v>
      </c>
      <c r="X59" s="130">
        <f t="shared" si="6"/>
        <v>16887.55</v>
      </c>
      <c r="Y59" s="128">
        <f t="shared" si="7"/>
        <v>0</v>
      </c>
      <c r="Z59" s="128">
        <f t="shared" si="7"/>
        <v>0</v>
      </c>
      <c r="AA59" s="128">
        <f t="shared" si="7"/>
        <v>0</v>
      </c>
      <c r="AB59" s="128">
        <f t="shared" si="7"/>
        <v>0</v>
      </c>
      <c r="AC59" s="128">
        <f t="shared" si="7"/>
        <v>16887.55</v>
      </c>
      <c r="AD59" s="131">
        <f t="shared" si="8"/>
        <v>16887.55</v>
      </c>
      <c r="AE59" s="68"/>
      <c r="AF59" s="132"/>
      <c r="AG59" s="133" t="str">
        <f t="shared" si="13"/>
        <v>2.1.3.1.2</v>
      </c>
      <c r="AH59" s="157">
        <v>90084</v>
      </c>
      <c r="AI59" s="135" t="s">
        <v>62</v>
      </c>
      <c r="AJ59" s="148" t="s">
        <v>262</v>
      </c>
      <c r="AK59" s="136" t="s">
        <v>263</v>
      </c>
      <c r="AL59" s="134" t="s">
        <v>235</v>
      </c>
      <c r="AM59" s="151">
        <v>1415.5530000000001</v>
      </c>
      <c r="AN59" s="138">
        <v>9.59</v>
      </c>
      <c r="AO59" s="138">
        <f t="shared" si="18"/>
        <v>11.93</v>
      </c>
      <c r="AP59" s="139">
        <f t="shared" si="9"/>
        <v>13575.15</v>
      </c>
      <c r="AQ59" s="139">
        <f t="shared" si="10"/>
        <v>16887.55</v>
      </c>
      <c r="AR59" s="140" t="str">
        <f t="shared" si="11"/>
        <v>2.1.3.1.2</v>
      </c>
      <c r="AS59" s="141"/>
      <c r="AT59" s="142">
        <v>0.24390000000000001</v>
      </c>
      <c r="AU59" s="144">
        <f t="shared" si="15"/>
        <v>13575.15</v>
      </c>
      <c r="AV59" s="144">
        <f t="shared" si="16"/>
        <v>16887.55</v>
      </c>
      <c r="AW59" s="145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</row>
    <row r="60" spans="1:69" s="67" customFormat="1" ht="50.45" customHeight="1">
      <c r="A60" s="125">
        <f t="shared" si="12"/>
        <v>51</v>
      </c>
      <c r="B60" s="125"/>
      <c r="C60" s="126">
        <v>2</v>
      </c>
      <c r="D60" s="126">
        <v>1</v>
      </c>
      <c r="E60" s="126">
        <v>3</v>
      </c>
      <c r="F60" s="126">
        <v>1</v>
      </c>
      <c r="G60" s="126">
        <v>3</v>
      </c>
      <c r="H60" s="126"/>
      <c r="I60"/>
      <c r="J60" s="127">
        <f t="shared" si="0"/>
        <v>5</v>
      </c>
      <c r="K60" s="128">
        <f t="shared" si="1"/>
        <v>2</v>
      </c>
      <c r="L60" s="128" t="str">
        <f t="shared" si="2"/>
        <v>2.1</v>
      </c>
      <c r="M60" s="128" t="str">
        <f t="shared" si="2"/>
        <v>2.1.3</v>
      </c>
      <c r="N60" s="128" t="str">
        <f t="shared" si="2"/>
        <v>2.1.3.1</v>
      </c>
      <c r="O60" s="128" t="str">
        <f t="shared" si="2"/>
        <v>2.1.3.1.3</v>
      </c>
      <c r="P60" s="129" t="str">
        <f t="shared" si="2"/>
        <v>2.1.3.1.3</v>
      </c>
      <c r="Q60" s="130">
        <f t="shared" si="3"/>
        <v>11219.32</v>
      </c>
      <c r="R60" s="128">
        <f t="shared" si="4"/>
        <v>0</v>
      </c>
      <c r="S60" s="128">
        <f t="shared" si="4"/>
        <v>0</v>
      </c>
      <c r="T60" s="128">
        <f t="shared" si="4"/>
        <v>0</v>
      </c>
      <c r="U60" s="128">
        <f t="shared" si="4"/>
        <v>0</v>
      </c>
      <c r="V60" s="128">
        <f t="shared" si="4"/>
        <v>11219.32</v>
      </c>
      <c r="W60" s="131">
        <f t="shared" si="5"/>
        <v>11219.32</v>
      </c>
      <c r="X60" s="130">
        <f t="shared" si="6"/>
        <v>13956.04</v>
      </c>
      <c r="Y60" s="128">
        <f t="shared" si="7"/>
        <v>0</v>
      </c>
      <c r="Z60" s="128">
        <f t="shared" si="7"/>
        <v>0</v>
      </c>
      <c r="AA60" s="128">
        <f t="shared" si="7"/>
        <v>0</v>
      </c>
      <c r="AB60" s="128">
        <f t="shared" si="7"/>
        <v>0</v>
      </c>
      <c r="AC60" s="128">
        <f t="shared" si="7"/>
        <v>13956.04</v>
      </c>
      <c r="AD60" s="131">
        <f t="shared" si="8"/>
        <v>13956.04</v>
      </c>
      <c r="AE60" s="68"/>
      <c r="AF60" s="132"/>
      <c r="AG60" s="133" t="str">
        <f t="shared" si="13"/>
        <v>2.1.3.1.3</v>
      </c>
      <c r="AH60" s="156">
        <v>90086</v>
      </c>
      <c r="AI60" s="135" t="s">
        <v>62</v>
      </c>
      <c r="AJ60" s="148" t="s">
        <v>264</v>
      </c>
      <c r="AK60" s="136" t="s">
        <v>265</v>
      </c>
      <c r="AL60" s="134" t="s">
        <v>235</v>
      </c>
      <c r="AM60" s="151">
        <v>1238.3357999999998</v>
      </c>
      <c r="AN60" s="138">
        <v>9.06</v>
      </c>
      <c r="AO60" s="138">
        <f t="shared" si="18"/>
        <v>11.27</v>
      </c>
      <c r="AP60" s="139">
        <f t="shared" si="9"/>
        <v>11219.32</v>
      </c>
      <c r="AQ60" s="139">
        <f t="shared" si="10"/>
        <v>13956.04</v>
      </c>
      <c r="AR60" s="140" t="str">
        <f t="shared" si="11"/>
        <v>2.1.3.1.3</v>
      </c>
      <c r="AS60" s="141"/>
      <c r="AT60" s="142">
        <v>0.24390000000000001</v>
      </c>
      <c r="AU60" s="144">
        <f t="shared" si="15"/>
        <v>11219.32</v>
      </c>
      <c r="AV60" s="144">
        <f t="shared" si="16"/>
        <v>13956.04</v>
      </c>
      <c r="AW60" s="145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</row>
    <row r="61" spans="1:69" s="67" customFormat="1" ht="50.45" customHeight="1">
      <c r="A61" s="125">
        <f t="shared" si="12"/>
        <v>52</v>
      </c>
      <c r="B61" s="125"/>
      <c r="C61" s="126">
        <v>2</v>
      </c>
      <c r="D61" s="126">
        <v>1</v>
      </c>
      <c r="E61" s="126">
        <v>3</v>
      </c>
      <c r="F61" s="126">
        <v>1</v>
      </c>
      <c r="G61" s="126">
        <v>4</v>
      </c>
      <c r="H61" s="126"/>
      <c r="I61"/>
      <c r="J61" s="127">
        <f t="shared" si="0"/>
        <v>5</v>
      </c>
      <c r="K61" s="128">
        <f t="shared" si="1"/>
        <v>2</v>
      </c>
      <c r="L61" s="128" t="str">
        <f t="shared" si="2"/>
        <v>2.1</v>
      </c>
      <c r="M61" s="128" t="str">
        <f t="shared" si="2"/>
        <v>2.1.3</v>
      </c>
      <c r="N61" s="128" t="str">
        <f t="shared" si="2"/>
        <v>2.1.3.1</v>
      </c>
      <c r="O61" s="128" t="str">
        <f t="shared" si="2"/>
        <v>2.1.3.1.4</v>
      </c>
      <c r="P61" s="129" t="str">
        <f t="shared" si="2"/>
        <v>2.1.3.1.4</v>
      </c>
      <c r="Q61" s="130">
        <f t="shared" si="3"/>
        <v>9453.86</v>
      </c>
      <c r="R61" s="128">
        <f t="shared" ref="R61:V111" si="19">IF($J61=R$9,SUMIF(K$10:K$394,$AG61,$Q$10:$Q$394),0)</f>
        <v>0</v>
      </c>
      <c r="S61" s="128">
        <f t="shared" si="19"/>
        <v>0</v>
      </c>
      <c r="T61" s="128">
        <f t="shared" si="19"/>
        <v>0</v>
      </c>
      <c r="U61" s="128">
        <f t="shared" si="19"/>
        <v>0</v>
      </c>
      <c r="V61" s="128">
        <f t="shared" si="19"/>
        <v>9453.86</v>
      </c>
      <c r="W61" s="131">
        <f t="shared" si="5"/>
        <v>9453.86</v>
      </c>
      <c r="X61" s="130">
        <f t="shared" si="6"/>
        <v>11755.48</v>
      </c>
      <c r="Y61" s="128">
        <f t="shared" ref="Y61:AC111" si="20">IF($J61=Y$9,SUMIF(K$10:K$394,$AG61,$X$10:$X$394),0)</f>
        <v>0</v>
      </c>
      <c r="Z61" s="128">
        <f t="shared" si="20"/>
        <v>0</v>
      </c>
      <c r="AA61" s="128">
        <f t="shared" si="20"/>
        <v>0</v>
      </c>
      <c r="AB61" s="128">
        <f t="shared" si="20"/>
        <v>0</v>
      </c>
      <c r="AC61" s="128">
        <f t="shared" si="20"/>
        <v>11755.48</v>
      </c>
      <c r="AD61" s="131">
        <f t="shared" si="8"/>
        <v>11755.48</v>
      </c>
      <c r="AE61" s="68"/>
      <c r="AF61" s="132"/>
      <c r="AG61" s="133" t="str">
        <f t="shared" si="13"/>
        <v>2.1.3.1.4</v>
      </c>
      <c r="AH61" s="156">
        <v>102277</v>
      </c>
      <c r="AI61" s="135" t="s">
        <v>62</v>
      </c>
      <c r="AJ61" s="148" t="s">
        <v>266</v>
      </c>
      <c r="AK61" s="136" t="s">
        <v>267</v>
      </c>
      <c r="AL61" s="134" t="s">
        <v>235</v>
      </c>
      <c r="AM61" s="151">
        <v>1075.5242599999999</v>
      </c>
      <c r="AN61" s="138">
        <v>8.7899999999999991</v>
      </c>
      <c r="AO61" s="138">
        <f t="shared" si="18"/>
        <v>10.93</v>
      </c>
      <c r="AP61" s="139">
        <f t="shared" si="9"/>
        <v>9453.86</v>
      </c>
      <c r="AQ61" s="139">
        <f t="shared" si="10"/>
        <v>11755.48</v>
      </c>
      <c r="AR61" s="140" t="str">
        <f t="shared" si="11"/>
        <v>2.1.3.1.4</v>
      </c>
      <c r="AS61" s="141"/>
      <c r="AT61" s="142">
        <v>0.24390000000000001</v>
      </c>
      <c r="AU61" s="144">
        <f t="shared" si="15"/>
        <v>9453.86</v>
      </c>
      <c r="AV61" s="144">
        <f t="shared" si="16"/>
        <v>11755.48</v>
      </c>
      <c r="AW61" s="145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</row>
    <row r="62" spans="1:69" s="67" customFormat="1" ht="19.5" customHeight="1">
      <c r="A62" s="125">
        <f t="shared" si="12"/>
        <v>53</v>
      </c>
      <c r="B62" s="125" t="s">
        <v>90</v>
      </c>
      <c r="C62" s="126">
        <v>2</v>
      </c>
      <c r="D62" s="126">
        <v>1</v>
      </c>
      <c r="E62" s="126">
        <v>3</v>
      </c>
      <c r="F62" s="126">
        <v>2</v>
      </c>
      <c r="G62" s="126"/>
      <c r="H62" s="126"/>
      <c r="I62"/>
      <c r="J62" s="127">
        <f t="shared" si="0"/>
        <v>4</v>
      </c>
      <c r="K62" s="128">
        <f t="shared" si="1"/>
        <v>2</v>
      </c>
      <c r="L62" s="128" t="str">
        <f t="shared" ref="L62:P112" si="21">IF(D62&lt;&gt;"",CONCATENATE(K62,".",D62),K62)</f>
        <v>2.1</v>
      </c>
      <c r="M62" s="128" t="str">
        <f t="shared" si="21"/>
        <v>2.1.3</v>
      </c>
      <c r="N62" s="128" t="str">
        <f t="shared" si="21"/>
        <v>2.1.3.2</v>
      </c>
      <c r="O62" s="128" t="str">
        <f t="shared" si="21"/>
        <v>2.1.3.2</v>
      </c>
      <c r="P62" s="129" t="str">
        <f t="shared" si="21"/>
        <v>2.1.3.2</v>
      </c>
      <c r="Q62" s="130">
        <f t="shared" si="3"/>
        <v>0</v>
      </c>
      <c r="R62" s="128">
        <f t="shared" si="19"/>
        <v>0</v>
      </c>
      <c r="S62" s="128">
        <f t="shared" si="19"/>
        <v>0</v>
      </c>
      <c r="T62" s="128">
        <f t="shared" si="19"/>
        <v>0</v>
      </c>
      <c r="U62" s="128">
        <f t="shared" si="19"/>
        <v>23803.85</v>
      </c>
      <c r="V62" s="128">
        <f t="shared" si="19"/>
        <v>0</v>
      </c>
      <c r="W62" s="131">
        <f t="shared" si="5"/>
        <v>0</v>
      </c>
      <c r="X62" s="130">
        <f t="shared" si="6"/>
        <v>0</v>
      </c>
      <c r="Y62" s="128">
        <f t="shared" si="20"/>
        <v>0</v>
      </c>
      <c r="Z62" s="128">
        <f t="shared" si="20"/>
        <v>0</v>
      </c>
      <c r="AA62" s="128">
        <f t="shared" si="20"/>
        <v>0</v>
      </c>
      <c r="AB62" s="128">
        <f t="shared" si="20"/>
        <v>29615.54</v>
      </c>
      <c r="AC62" s="128">
        <f t="shared" si="20"/>
        <v>0</v>
      </c>
      <c r="AD62" s="131">
        <f t="shared" si="8"/>
        <v>0</v>
      </c>
      <c r="AE62" s="68"/>
      <c r="AF62" s="132"/>
      <c r="AG62" s="133" t="str">
        <f t="shared" si="13"/>
        <v>2.1.3.2</v>
      </c>
      <c r="AH62" s="156"/>
      <c r="AI62" s="135" t="s">
        <v>73</v>
      </c>
      <c r="AJ62" s="148" t="s">
        <v>190</v>
      </c>
      <c r="AK62" s="136" t="s">
        <v>101</v>
      </c>
      <c r="AL62" s="134"/>
      <c r="AM62" s="151">
        <v>0</v>
      </c>
      <c r="AN62" s="138"/>
      <c r="AO62" s="138">
        <f t="shared" si="18"/>
        <v>0</v>
      </c>
      <c r="AP62" s="139">
        <f t="shared" si="9"/>
        <v>23803.85</v>
      </c>
      <c r="AQ62" s="139">
        <f t="shared" si="10"/>
        <v>29615.54</v>
      </c>
      <c r="AR62" s="140" t="str">
        <f t="shared" si="11"/>
        <v>2.1.3.2</v>
      </c>
      <c r="AS62" s="141" t="s">
        <v>73</v>
      </c>
      <c r="AT62" s="142">
        <v>0</v>
      </c>
      <c r="AU62" s="144" t="str">
        <f t="shared" si="15"/>
        <v/>
      </c>
      <c r="AV62" s="144">
        <f t="shared" si="16"/>
        <v>0</v>
      </c>
      <c r="AW62" s="145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 s="146"/>
      <c r="BQ62" s="146"/>
    </row>
    <row r="63" spans="1:69" s="67" customFormat="1" ht="54.6" customHeight="1">
      <c r="A63" s="125">
        <f t="shared" si="12"/>
        <v>54</v>
      </c>
      <c r="B63" s="125"/>
      <c r="C63" s="126">
        <v>2</v>
      </c>
      <c r="D63" s="126">
        <v>1</v>
      </c>
      <c r="E63" s="126">
        <v>3</v>
      </c>
      <c r="F63" s="126">
        <v>2</v>
      </c>
      <c r="G63" s="126">
        <v>1</v>
      </c>
      <c r="H63" s="126"/>
      <c r="I63"/>
      <c r="J63" s="127">
        <f t="shared" si="0"/>
        <v>5</v>
      </c>
      <c r="K63" s="128">
        <f t="shared" si="1"/>
        <v>2</v>
      </c>
      <c r="L63" s="128" t="str">
        <f t="shared" si="21"/>
        <v>2.1</v>
      </c>
      <c r="M63" s="128" t="str">
        <f t="shared" si="21"/>
        <v>2.1.3</v>
      </c>
      <c r="N63" s="128" t="str">
        <f t="shared" si="21"/>
        <v>2.1.3.2</v>
      </c>
      <c r="O63" s="128" t="str">
        <f t="shared" si="21"/>
        <v>2.1.3.2.1</v>
      </c>
      <c r="P63" s="129" t="str">
        <f t="shared" si="21"/>
        <v>2.1.3.2.1</v>
      </c>
      <c r="Q63" s="130">
        <f t="shared" si="3"/>
        <v>7373.53</v>
      </c>
      <c r="R63" s="128">
        <f t="shared" si="19"/>
        <v>0</v>
      </c>
      <c r="S63" s="128">
        <f t="shared" si="19"/>
        <v>0</v>
      </c>
      <c r="T63" s="128">
        <f t="shared" si="19"/>
        <v>0</v>
      </c>
      <c r="U63" s="128">
        <f t="shared" si="19"/>
        <v>0</v>
      </c>
      <c r="V63" s="128">
        <f t="shared" si="19"/>
        <v>7373.53</v>
      </c>
      <c r="W63" s="131">
        <f t="shared" si="5"/>
        <v>7373.53</v>
      </c>
      <c r="X63" s="130">
        <f t="shared" si="6"/>
        <v>9173.7000000000007</v>
      </c>
      <c r="Y63" s="128">
        <f t="shared" si="20"/>
        <v>0</v>
      </c>
      <c r="Z63" s="128">
        <f t="shared" si="20"/>
        <v>0</v>
      </c>
      <c r="AA63" s="128">
        <f t="shared" si="20"/>
        <v>0</v>
      </c>
      <c r="AB63" s="128">
        <f t="shared" si="20"/>
        <v>0</v>
      </c>
      <c r="AC63" s="128">
        <f t="shared" si="20"/>
        <v>9173.7000000000007</v>
      </c>
      <c r="AD63" s="131">
        <f t="shared" si="8"/>
        <v>9173.7000000000007</v>
      </c>
      <c r="AE63" s="68"/>
      <c r="AF63" s="132"/>
      <c r="AG63" s="133" t="str">
        <f t="shared" si="13"/>
        <v>2.1.3.2.1</v>
      </c>
      <c r="AH63" s="157">
        <v>102282</v>
      </c>
      <c r="AI63" s="135" t="s">
        <v>62</v>
      </c>
      <c r="AJ63" s="148" t="s">
        <v>268</v>
      </c>
      <c r="AK63" s="136" t="s">
        <v>269</v>
      </c>
      <c r="AL63" s="134" t="s">
        <v>235</v>
      </c>
      <c r="AM63" s="151">
        <v>596.08200000000022</v>
      </c>
      <c r="AN63" s="138">
        <v>12.37</v>
      </c>
      <c r="AO63" s="138">
        <f t="shared" si="18"/>
        <v>15.39</v>
      </c>
      <c r="AP63" s="139">
        <f t="shared" si="9"/>
        <v>7373.53</v>
      </c>
      <c r="AQ63" s="139">
        <f t="shared" si="10"/>
        <v>9173.7000000000007</v>
      </c>
      <c r="AR63" s="140" t="str">
        <f t="shared" si="11"/>
        <v>2.1.3.2.1</v>
      </c>
      <c r="AS63" s="141" t="s">
        <v>73</v>
      </c>
      <c r="AT63" s="142">
        <v>0.24390000000000001</v>
      </c>
      <c r="AU63" s="144">
        <f t="shared" si="15"/>
        <v>7373.53</v>
      </c>
      <c r="AV63" s="144">
        <f t="shared" si="16"/>
        <v>9173.7000000000007</v>
      </c>
      <c r="AW63" s="145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 s="67">
        <f>SUMIF(AF:AF,"SIM",BN:BN)</f>
        <v>0</v>
      </c>
    </row>
    <row r="64" spans="1:69" s="67" customFormat="1" ht="49.5">
      <c r="A64" s="125">
        <f t="shared" si="12"/>
        <v>55</v>
      </c>
      <c r="B64" s="125"/>
      <c r="C64" s="126">
        <v>2</v>
      </c>
      <c r="D64" s="126">
        <v>1</v>
      </c>
      <c r="E64" s="126">
        <v>3</v>
      </c>
      <c r="F64" s="126">
        <v>2</v>
      </c>
      <c r="G64" s="126">
        <v>2</v>
      </c>
      <c r="H64" s="126"/>
      <c r="I64"/>
      <c r="J64" s="127">
        <f t="shared" si="0"/>
        <v>5</v>
      </c>
      <c r="K64" s="128">
        <f t="shared" si="1"/>
        <v>2</v>
      </c>
      <c r="L64" s="128" t="str">
        <f t="shared" si="21"/>
        <v>2.1</v>
      </c>
      <c r="M64" s="128" t="str">
        <f t="shared" si="21"/>
        <v>2.1.3</v>
      </c>
      <c r="N64" s="128" t="str">
        <f t="shared" si="21"/>
        <v>2.1.3.2</v>
      </c>
      <c r="O64" s="128" t="str">
        <f t="shared" si="21"/>
        <v>2.1.3.2.2</v>
      </c>
      <c r="P64" s="129" t="str">
        <f t="shared" si="21"/>
        <v>2.1.3.2.2</v>
      </c>
      <c r="Q64" s="130">
        <f t="shared" si="3"/>
        <v>6007.15</v>
      </c>
      <c r="R64" s="128">
        <f t="shared" si="19"/>
        <v>0</v>
      </c>
      <c r="S64" s="128">
        <f t="shared" si="19"/>
        <v>0</v>
      </c>
      <c r="T64" s="128">
        <f t="shared" si="19"/>
        <v>0</v>
      </c>
      <c r="U64" s="128">
        <f t="shared" si="19"/>
        <v>0</v>
      </c>
      <c r="V64" s="128">
        <f t="shared" si="19"/>
        <v>6007.15</v>
      </c>
      <c r="W64" s="131">
        <f t="shared" si="5"/>
        <v>6007.15</v>
      </c>
      <c r="X64" s="130">
        <f t="shared" si="6"/>
        <v>7475.07</v>
      </c>
      <c r="Y64" s="128">
        <f t="shared" si="20"/>
        <v>0</v>
      </c>
      <c r="Z64" s="128">
        <f t="shared" si="20"/>
        <v>0</v>
      </c>
      <c r="AA64" s="128">
        <f t="shared" si="20"/>
        <v>0</v>
      </c>
      <c r="AB64" s="128">
        <f t="shared" si="20"/>
        <v>0</v>
      </c>
      <c r="AC64" s="128">
        <f t="shared" si="20"/>
        <v>7475.07</v>
      </c>
      <c r="AD64" s="131">
        <f t="shared" si="8"/>
        <v>7475.07</v>
      </c>
      <c r="AE64" s="68"/>
      <c r="AF64" s="132"/>
      <c r="AG64" s="133" t="str">
        <f t="shared" si="13"/>
        <v>2.1.3.2.2</v>
      </c>
      <c r="AH64" s="157">
        <v>102284</v>
      </c>
      <c r="AI64" s="135" t="s">
        <v>62</v>
      </c>
      <c r="AJ64" s="148" t="s">
        <v>270</v>
      </c>
      <c r="AK64" s="136" t="s">
        <v>271</v>
      </c>
      <c r="AL64" s="134" t="s">
        <v>235</v>
      </c>
      <c r="AM64" s="151">
        <v>564.58200000000022</v>
      </c>
      <c r="AN64" s="138">
        <v>10.64</v>
      </c>
      <c r="AO64" s="138">
        <f t="shared" si="18"/>
        <v>13.24</v>
      </c>
      <c r="AP64" s="139">
        <f t="shared" si="9"/>
        <v>6007.15</v>
      </c>
      <c r="AQ64" s="139">
        <f t="shared" si="10"/>
        <v>7475.07</v>
      </c>
      <c r="AR64" s="140" t="str">
        <f t="shared" si="11"/>
        <v>2.1.3.2.2</v>
      </c>
      <c r="AS64" s="141" t="s">
        <v>73</v>
      </c>
      <c r="AT64" s="142">
        <v>0.24390000000000001</v>
      </c>
      <c r="AU64" s="144">
        <f t="shared" si="15"/>
        <v>6007.15</v>
      </c>
      <c r="AV64" s="144">
        <f t="shared" si="16"/>
        <v>7475.07</v>
      </c>
      <c r="AW64" s="145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 s="67">
        <f>SUMIF(AF:AF,"SIM",BN:BN)</f>
        <v>0</v>
      </c>
    </row>
    <row r="65" spans="1:69" s="67" customFormat="1" ht="49.5">
      <c r="A65" s="125">
        <f t="shared" si="12"/>
        <v>56</v>
      </c>
      <c r="B65" s="125"/>
      <c r="C65" s="126">
        <v>2</v>
      </c>
      <c r="D65" s="126">
        <v>1</v>
      </c>
      <c r="E65" s="126">
        <v>3</v>
      </c>
      <c r="F65" s="126">
        <v>2</v>
      </c>
      <c r="G65" s="126">
        <v>3</v>
      </c>
      <c r="H65" s="126"/>
      <c r="I65"/>
      <c r="J65" s="127">
        <f t="shared" si="0"/>
        <v>5</v>
      </c>
      <c r="K65" s="128">
        <f t="shared" si="1"/>
        <v>2</v>
      </c>
      <c r="L65" s="128" t="str">
        <f t="shared" si="21"/>
        <v>2.1</v>
      </c>
      <c r="M65" s="128" t="str">
        <f t="shared" si="21"/>
        <v>2.1.3</v>
      </c>
      <c r="N65" s="128" t="str">
        <f t="shared" si="21"/>
        <v>2.1.3.2</v>
      </c>
      <c r="O65" s="128" t="str">
        <f t="shared" si="21"/>
        <v>2.1.3.2.3</v>
      </c>
      <c r="P65" s="129" t="str">
        <f t="shared" si="21"/>
        <v>2.1.3.2.3</v>
      </c>
      <c r="Q65" s="130">
        <f t="shared" si="3"/>
        <v>6003.8</v>
      </c>
      <c r="R65" s="128">
        <f t="shared" si="19"/>
        <v>0</v>
      </c>
      <c r="S65" s="128">
        <f t="shared" si="19"/>
        <v>0</v>
      </c>
      <c r="T65" s="128">
        <f t="shared" si="19"/>
        <v>0</v>
      </c>
      <c r="U65" s="128">
        <f t="shared" si="19"/>
        <v>0</v>
      </c>
      <c r="V65" s="128">
        <f t="shared" si="19"/>
        <v>6003.8</v>
      </c>
      <c r="W65" s="131">
        <f t="shared" si="5"/>
        <v>6003.8</v>
      </c>
      <c r="X65" s="130">
        <f t="shared" si="6"/>
        <v>7467.42</v>
      </c>
      <c r="Y65" s="128">
        <f t="shared" si="20"/>
        <v>0</v>
      </c>
      <c r="Z65" s="128">
        <f t="shared" si="20"/>
        <v>0</v>
      </c>
      <c r="AA65" s="128">
        <f t="shared" si="20"/>
        <v>0</v>
      </c>
      <c r="AB65" s="128">
        <f t="shared" si="20"/>
        <v>0</v>
      </c>
      <c r="AC65" s="128">
        <f t="shared" si="20"/>
        <v>7467.42</v>
      </c>
      <c r="AD65" s="131">
        <f t="shared" si="8"/>
        <v>7467.42</v>
      </c>
      <c r="AE65" s="68"/>
      <c r="AF65" s="132"/>
      <c r="AG65" s="133" t="str">
        <f t="shared" si="13"/>
        <v>2.1.3.2.3</v>
      </c>
      <c r="AH65" s="157">
        <v>102285</v>
      </c>
      <c r="AI65" s="135" t="s">
        <v>62</v>
      </c>
      <c r="AJ65" s="148" t="s">
        <v>272</v>
      </c>
      <c r="AK65" s="136" t="s">
        <v>273</v>
      </c>
      <c r="AL65" s="134" t="s">
        <v>235</v>
      </c>
      <c r="AM65" s="151">
        <v>597.39320000000009</v>
      </c>
      <c r="AN65" s="138">
        <v>10.050000000000001</v>
      </c>
      <c r="AO65" s="138">
        <f t="shared" si="18"/>
        <v>12.5</v>
      </c>
      <c r="AP65" s="139">
        <f t="shared" si="9"/>
        <v>6003.8</v>
      </c>
      <c r="AQ65" s="139">
        <f t="shared" si="10"/>
        <v>7467.42</v>
      </c>
      <c r="AR65" s="140" t="str">
        <f t="shared" si="11"/>
        <v>2.1.3.2.3</v>
      </c>
      <c r="AS65" s="141" t="s">
        <v>73</v>
      </c>
      <c r="AT65" s="142">
        <v>0.24390000000000001</v>
      </c>
      <c r="AU65" s="144">
        <f t="shared" si="15"/>
        <v>6003.8</v>
      </c>
      <c r="AV65" s="144">
        <f t="shared" si="16"/>
        <v>7467.42</v>
      </c>
      <c r="AW65" s="14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 s="67">
        <f>SUMIF(AF:AF,"SIM",BN:BN)</f>
        <v>0</v>
      </c>
    </row>
    <row r="66" spans="1:69" s="67" customFormat="1" ht="49.5">
      <c r="A66" s="125">
        <f t="shared" si="12"/>
        <v>57</v>
      </c>
      <c r="B66" s="125"/>
      <c r="C66" s="126">
        <v>2</v>
      </c>
      <c r="D66" s="126">
        <v>1</v>
      </c>
      <c r="E66" s="126">
        <v>3</v>
      </c>
      <c r="F66" s="126">
        <v>2</v>
      </c>
      <c r="G66" s="126">
        <v>4</v>
      </c>
      <c r="H66" s="126"/>
      <c r="I66"/>
      <c r="J66" s="127">
        <f t="shared" si="0"/>
        <v>5</v>
      </c>
      <c r="K66" s="128">
        <f t="shared" si="1"/>
        <v>2</v>
      </c>
      <c r="L66" s="128" t="str">
        <f t="shared" si="21"/>
        <v>2.1</v>
      </c>
      <c r="M66" s="128" t="str">
        <f t="shared" si="21"/>
        <v>2.1.3</v>
      </c>
      <c r="N66" s="128" t="str">
        <f t="shared" si="21"/>
        <v>2.1.3.2</v>
      </c>
      <c r="O66" s="128" t="str">
        <f t="shared" si="21"/>
        <v>2.1.3.2.4</v>
      </c>
      <c r="P66" s="129" t="str">
        <f t="shared" si="21"/>
        <v>2.1.3.2.4</v>
      </c>
      <c r="Q66" s="130">
        <f t="shared" si="3"/>
        <v>4419.37</v>
      </c>
      <c r="R66" s="128">
        <f t="shared" si="19"/>
        <v>0</v>
      </c>
      <c r="S66" s="128">
        <f t="shared" si="19"/>
        <v>0</v>
      </c>
      <c r="T66" s="128">
        <f t="shared" si="19"/>
        <v>0</v>
      </c>
      <c r="U66" s="128">
        <f t="shared" si="19"/>
        <v>0</v>
      </c>
      <c r="V66" s="128">
        <f t="shared" si="19"/>
        <v>4419.37</v>
      </c>
      <c r="W66" s="131">
        <f t="shared" si="5"/>
        <v>4419.37</v>
      </c>
      <c r="X66" s="130">
        <f t="shared" si="6"/>
        <v>5499.35</v>
      </c>
      <c r="Y66" s="128">
        <f t="shared" si="20"/>
        <v>0</v>
      </c>
      <c r="Z66" s="128">
        <f t="shared" si="20"/>
        <v>0</v>
      </c>
      <c r="AA66" s="128">
        <f t="shared" si="20"/>
        <v>0</v>
      </c>
      <c r="AB66" s="128">
        <f t="shared" si="20"/>
        <v>0</v>
      </c>
      <c r="AC66" s="128">
        <f t="shared" si="20"/>
        <v>5499.35</v>
      </c>
      <c r="AD66" s="131">
        <f t="shared" si="8"/>
        <v>5499.35</v>
      </c>
      <c r="AE66" s="68"/>
      <c r="AF66" s="132"/>
      <c r="AG66" s="133" t="str">
        <f t="shared" si="13"/>
        <v>2.1.3.2.4</v>
      </c>
      <c r="AH66" s="157">
        <v>102286</v>
      </c>
      <c r="AI66" s="135" t="s">
        <v>62</v>
      </c>
      <c r="AJ66" s="148" t="s">
        <v>274</v>
      </c>
      <c r="AK66" s="136" t="s">
        <v>275</v>
      </c>
      <c r="AL66" s="134" t="s">
        <v>235</v>
      </c>
      <c r="AM66" s="151">
        <v>451.87794000000014</v>
      </c>
      <c r="AN66" s="138">
        <v>9.7799999999999994</v>
      </c>
      <c r="AO66" s="138">
        <f t="shared" si="18"/>
        <v>12.17</v>
      </c>
      <c r="AP66" s="139">
        <f t="shared" si="9"/>
        <v>4419.37</v>
      </c>
      <c r="AQ66" s="139">
        <f t="shared" si="10"/>
        <v>5499.35</v>
      </c>
      <c r="AR66" s="140" t="str">
        <f t="shared" si="11"/>
        <v>2.1.3.2.4</v>
      </c>
      <c r="AS66" s="141" t="s">
        <v>73</v>
      </c>
      <c r="AT66" s="142">
        <v>0.24390000000000001</v>
      </c>
      <c r="AU66" s="144">
        <f t="shared" si="15"/>
        <v>4419.37</v>
      </c>
      <c r="AV66" s="144">
        <f t="shared" si="16"/>
        <v>5499.35</v>
      </c>
      <c r="AW66" s="145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 s="67">
        <f>SUMIF(AF:AF,"SIM",BN:BN)</f>
        <v>0</v>
      </c>
    </row>
    <row r="67" spans="1:69" s="67" customFormat="1" ht="19.5" customHeight="1">
      <c r="A67" s="125">
        <f t="shared" si="12"/>
        <v>58</v>
      </c>
      <c r="B67" s="125" t="s">
        <v>90</v>
      </c>
      <c r="C67" s="126">
        <v>2</v>
      </c>
      <c r="D67" s="126">
        <v>1</v>
      </c>
      <c r="E67" s="126">
        <v>3</v>
      </c>
      <c r="F67" s="126">
        <v>3</v>
      </c>
      <c r="G67" s="126"/>
      <c r="H67" s="126"/>
      <c r="I67"/>
      <c r="J67" s="127">
        <f t="shared" si="0"/>
        <v>4</v>
      </c>
      <c r="K67" s="128">
        <f t="shared" si="1"/>
        <v>2</v>
      </c>
      <c r="L67" s="128" t="str">
        <f t="shared" si="21"/>
        <v>2.1</v>
      </c>
      <c r="M67" s="128" t="str">
        <f t="shared" si="21"/>
        <v>2.1.3</v>
      </c>
      <c r="N67" s="128" t="str">
        <f t="shared" si="21"/>
        <v>2.1.3.3</v>
      </c>
      <c r="O67" s="128" t="str">
        <f t="shared" si="21"/>
        <v>2.1.3.3</v>
      </c>
      <c r="P67" s="129" t="str">
        <f t="shared" si="21"/>
        <v>2.1.3.3</v>
      </c>
      <c r="Q67" s="130">
        <f t="shared" si="3"/>
        <v>0</v>
      </c>
      <c r="R67" s="128">
        <f t="shared" si="19"/>
        <v>0</v>
      </c>
      <c r="S67" s="128">
        <f t="shared" si="19"/>
        <v>0</v>
      </c>
      <c r="T67" s="128">
        <f t="shared" si="19"/>
        <v>0</v>
      </c>
      <c r="U67" s="128">
        <f t="shared" si="19"/>
        <v>10510.69</v>
      </c>
      <c r="V67" s="128">
        <f t="shared" si="19"/>
        <v>0</v>
      </c>
      <c r="W67" s="131">
        <f t="shared" si="5"/>
        <v>0</v>
      </c>
      <c r="X67" s="130">
        <f t="shared" si="6"/>
        <v>0</v>
      </c>
      <c r="Y67" s="128">
        <f t="shared" si="20"/>
        <v>0</v>
      </c>
      <c r="Z67" s="128">
        <f t="shared" si="20"/>
        <v>0</v>
      </c>
      <c r="AA67" s="128">
        <f t="shared" si="20"/>
        <v>0</v>
      </c>
      <c r="AB67" s="128">
        <f t="shared" si="20"/>
        <v>13074.03</v>
      </c>
      <c r="AC67" s="128">
        <f t="shared" si="20"/>
        <v>0</v>
      </c>
      <c r="AD67" s="131">
        <f t="shared" si="8"/>
        <v>0</v>
      </c>
      <c r="AE67" s="68"/>
      <c r="AF67" s="132"/>
      <c r="AG67" s="133" t="str">
        <f t="shared" si="13"/>
        <v>2.1.3.3</v>
      </c>
      <c r="AH67" s="156"/>
      <c r="AI67" s="135" t="s">
        <v>73</v>
      </c>
      <c r="AJ67" s="148" t="s">
        <v>190</v>
      </c>
      <c r="AK67" s="136" t="s">
        <v>102</v>
      </c>
      <c r="AL67" s="134"/>
      <c r="AM67" s="151">
        <v>0</v>
      </c>
      <c r="AN67" s="138"/>
      <c r="AO67" s="138">
        <f t="shared" si="18"/>
        <v>0</v>
      </c>
      <c r="AP67" s="139">
        <f t="shared" si="9"/>
        <v>10510.69</v>
      </c>
      <c r="AQ67" s="139">
        <f t="shared" si="10"/>
        <v>13074.03</v>
      </c>
      <c r="AR67" s="140" t="str">
        <f t="shared" si="11"/>
        <v>2.1.3.3</v>
      </c>
      <c r="AS67" s="141" t="s">
        <v>73</v>
      </c>
      <c r="AT67" s="142">
        <v>0</v>
      </c>
      <c r="AU67" s="144" t="str">
        <f t="shared" si="15"/>
        <v/>
      </c>
      <c r="AV67" s="144">
        <f t="shared" si="16"/>
        <v>0</v>
      </c>
      <c r="AW67" s="145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 s="146"/>
      <c r="BQ67" s="146"/>
    </row>
    <row r="68" spans="1:69" s="67" customFormat="1" ht="31.9" customHeight="1">
      <c r="A68" s="125">
        <f t="shared" si="12"/>
        <v>59</v>
      </c>
      <c r="B68" s="125"/>
      <c r="C68" s="126">
        <v>2</v>
      </c>
      <c r="D68" s="126">
        <v>1</v>
      </c>
      <c r="E68" s="126">
        <v>3</v>
      </c>
      <c r="F68" s="126">
        <v>3</v>
      </c>
      <c r="G68" s="126">
        <v>1</v>
      </c>
      <c r="H68" s="126"/>
      <c r="I68"/>
      <c r="J68" s="127">
        <f t="shared" si="0"/>
        <v>5</v>
      </c>
      <c r="K68" s="128">
        <f t="shared" si="1"/>
        <v>2</v>
      </c>
      <c r="L68" s="128" t="str">
        <f t="shared" si="21"/>
        <v>2.1</v>
      </c>
      <c r="M68" s="128" t="str">
        <f t="shared" si="21"/>
        <v>2.1.3</v>
      </c>
      <c r="N68" s="128" t="str">
        <f t="shared" si="21"/>
        <v>2.1.3.3</v>
      </c>
      <c r="O68" s="128" t="str">
        <f t="shared" si="21"/>
        <v>2.1.3.3.1</v>
      </c>
      <c r="P68" s="129" t="str">
        <f t="shared" si="21"/>
        <v>2.1.3.3.1</v>
      </c>
      <c r="Q68" s="130">
        <f t="shared" si="3"/>
        <v>10510.69</v>
      </c>
      <c r="R68" s="128">
        <f t="shared" si="19"/>
        <v>0</v>
      </c>
      <c r="S68" s="128">
        <f t="shared" si="19"/>
        <v>0</v>
      </c>
      <c r="T68" s="128">
        <f t="shared" si="19"/>
        <v>0</v>
      </c>
      <c r="U68" s="128">
        <f t="shared" si="19"/>
        <v>0</v>
      </c>
      <c r="V68" s="128">
        <f t="shared" si="19"/>
        <v>10510.69</v>
      </c>
      <c r="W68" s="131">
        <f t="shared" si="5"/>
        <v>10510.69</v>
      </c>
      <c r="X68" s="130">
        <f t="shared" si="6"/>
        <v>13074.03</v>
      </c>
      <c r="Y68" s="128">
        <f t="shared" si="20"/>
        <v>0</v>
      </c>
      <c r="Z68" s="128">
        <f t="shared" si="20"/>
        <v>0</v>
      </c>
      <c r="AA68" s="128">
        <f t="shared" si="20"/>
        <v>0</v>
      </c>
      <c r="AB68" s="128">
        <f t="shared" si="20"/>
        <v>0</v>
      </c>
      <c r="AC68" s="128">
        <f t="shared" si="20"/>
        <v>13074.03</v>
      </c>
      <c r="AD68" s="131">
        <f t="shared" si="8"/>
        <v>13074.03</v>
      </c>
      <c r="AE68" s="68"/>
      <c r="AF68" s="132"/>
      <c r="AG68" s="133" t="str">
        <f t="shared" si="13"/>
        <v>2.1.3.3.1</v>
      </c>
      <c r="AH68" s="157">
        <v>102355</v>
      </c>
      <c r="AI68" s="135" t="s">
        <v>62</v>
      </c>
      <c r="AJ68" s="148" t="s">
        <v>276</v>
      </c>
      <c r="AK68" s="136" t="s">
        <v>277</v>
      </c>
      <c r="AL68" s="134" t="s">
        <v>235</v>
      </c>
      <c r="AM68" s="151">
        <v>68.81429</v>
      </c>
      <c r="AN68" s="138">
        <v>152.74</v>
      </c>
      <c r="AO68" s="138">
        <f t="shared" si="18"/>
        <v>189.99</v>
      </c>
      <c r="AP68" s="139">
        <f t="shared" si="9"/>
        <v>10510.69</v>
      </c>
      <c r="AQ68" s="139">
        <f t="shared" si="10"/>
        <v>13074.03</v>
      </c>
      <c r="AR68" s="140" t="str">
        <f t="shared" si="11"/>
        <v>2.1.3.3.1</v>
      </c>
      <c r="AS68" s="141" t="s">
        <v>73</v>
      </c>
      <c r="AT68" s="142">
        <v>0.24390000000000001</v>
      </c>
      <c r="AU68" s="144">
        <f t="shared" si="15"/>
        <v>10510.69</v>
      </c>
      <c r="AV68" s="144">
        <f t="shared" si="16"/>
        <v>13074.03</v>
      </c>
      <c r="AW68" s="145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 s="67">
        <f>SUMIF(AF:AF,"SIM",BN:BN)</f>
        <v>0</v>
      </c>
    </row>
    <row r="69" spans="1:69" s="67" customFormat="1" ht="19.5" customHeight="1">
      <c r="A69" s="125">
        <f t="shared" si="12"/>
        <v>60</v>
      </c>
      <c r="B69" s="125" t="s">
        <v>90</v>
      </c>
      <c r="C69" s="126">
        <v>2</v>
      </c>
      <c r="D69" s="126">
        <v>1</v>
      </c>
      <c r="E69" s="126">
        <v>3</v>
      </c>
      <c r="F69" s="126">
        <v>4</v>
      </c>
      <c r="G69" s="126"/>
      <c r="H69" s="126"/>
      <c r="I69"/>
      <c r="J69" s="127">
        <f t="shared" si="0"/>
        <v>4</v>
      </c>
      <c r="K69" s="128">
        <f t="shared" si="1"/>
        <v>2</v>
      </c>
      <c r="L69" s="128" t="str">
        <f t="shared" si="21"/>
        <v>2.1</v>
      </c>
      <c r="M69" s="128" t="str">
        <f t="shared" si="21"/>
        <v>2.1.3</v>
      </c>
      <c r="N69" s="128" t="str">
        <f t="shared" si="21"/>
        <v>2.1.3.4</v>
      </c>
      <c r="O69" s="128" t="str">
        <f t="shared" si="21"/>
        <v>2.1.3.4</v>
      </c>
      <c r="P69" s="129" t="str">
        <f t="shared" si="21"/>
        <v>2.1.3.4</v>
      </c>
      <c r="Q69" s="130">
        <f t="shared" si="3"/>
        <v>0</v>
      </c>
      <c r="R69" s="128">
        <f t="shared" si="19"/>
        <v>0</v>
      </c>
      <c r="S69" s="128">
        <f t="shared" si="19"/>
        <v>0</v>
      </c>
      <c r="T69" s="128">
        <f t="shared" si="19"/>
        <v>0</v>
      </c>
      <c r="U69" s="128">
        <f t="shared" si="19"/>
        <v>8776.81</v>
      </c>
      <c r="V69" s="128">
        <f t="shared" si="19"/>
        <v>0</v>
      </c>
      <c r="W69" s="131">
        <f t="shared" si="5"/>
        <v>0</v>
      </c>
      <c r="X69" s="130">
        <f t="shared" si="6"/>
        <v>0</v>
      </c>
      <c r="Y69" s="128">
        <f t="shared" si="20"/>
        <v>0</v>
      </c>
      <c r="Z69" s="128">
        <f t="shared" si="20"/>
        <v>0</v>
      </c>
      <c r="AA69" s="128">
        <f t="shared" si="20"/>
        <v>0</v>
      </c>
      <c r="AB69" s="128">
        <f t="shared" si="20"/>
        <v>10916.18</v>
      </c>
      <c r="AC69" s="128">
        <f t="shared" si="20"/>
        <v>0</v>
      </c>
      <c r="AD69" s="131">
        <f t="shared" si="8"/>
        <v>0</v>
      </c>
      <c r="AE69" s="68"/>
      <c r="AF69" s="132"/>
      <c r="AG69" s="133" t="str">
        <f t="shared" si="13"/>
        <v>2.1.3.4</v>
      </c>
      <c r="AH69" s="156"/>
      <c r="AI69" s="135" t="s">
        <v>73</v>
      </c>
      <c r="AJ69" s="148" t="s">
        <v>190</v>
      </c>
      <c r="AK69" s="136" t="s">
        <v>103</v>
      </c>
      <c r="AL69" s="134"/>
      <c r="AM69" s="151">
        <v>0</v>
      </c>
      <c r="AN69" s="138"/>
      <c r="AO69" s="138">
        <f t="shared" si="18"/>
        <v>0</v>
      </c>
      <c r="AP69" s="139">
        <f t="shared" si="9"/>
        <v>8776.81</v>
      </c>
      <c r="AQ69" s="139">
        <f t="shared" si="10"/>
        <v>10916.18</v>
      </c>
      <c r="AR69" s="140" t="str">
        <f t="shared" si="11"/>
        <v>2.1.3.4</v>
      </c>
      <c r="AS69" s="141" t="s">
        <v>73</v>
      </c>
      <c r="AT69" s="142">
        <v>0</v>
      </c>
      <c r="AU69" s="144" t="str">
        <f t="shared" si="15"/>
        <v/>
      </c>
      <c r="AV69" s="144">
        <f t="shared" si="16"/>
        <v>0</v>
      </c>
      <c r="AW69" s="145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</row>
    <row r="70" spans="1:69" s="67" customFormat="1" ht="19.149999999999999" customHeight="1">
      <c r="A70" s="125">
        <f t="shared" si="12"/>
        <v>61</v>
      </c>
      <c r="B70" s="125"/>
      <c r="C70" s="126">
        <v>2</v>
      </c>
      <c r="D70" s="126">
        <v>1</v>
      </c>
      <c r="E70" s="126">
        <v>3</v>
      </c>
      <c r="F70" s="126">
        <v>4</v>
      </c>
      <c r="G70" s="126">
        <v>1</v>
      </c>
      <c r="H70" s="126"/>
      <c r="I70"/>
      <c r="J70" s="127">
        <f t="shared" si="0"/>
        <v>5</v>
      </c>
      <c r="K70" s="128">
        <f t="shared" si="1"/>
        <v>2</v>
      </c>
      <c r="L70" s="128" t="str">
        <f t="shared" si="21"/>
        <v>2.1</v>
      </c>
      <c r="M70" s="128" t="str">
        <f t="shared" si="21"/>
        <v>2.1.3</v>
      </c>
      <c r="N70" s="128" t="str">
        <f t="shared" si="21"/>
        <v>2.1.3.4</v>
      </c>
      <c r="O70" s="128" t="str">
        <f t="shared" si="21"/>
        <v>2.1.3.4.1</v>
      </c>
      <c r="P70" s="129" t="str">
        <f t="shared" si="21"/>
        <v>2.1.3.4.1</v>
      </c>
      <c r="Q70" s="130">
        <f t="shared" si="3"/>
        <v>8776.81</v>
      </c>
      <c r="R70" s="128">
        <f t="shared" si="19"/>
        <v>0</v>
      </c>
      <c r="S70" s="128">
        <f t="shared" si="19"/>
        <v>0</v>
      </c>
      <c r="T70" s="128">
        <f t="shared" si="19"/>
        <v>0</v>
      </c>
      <c r="U70" s="128">
        <f t="shared" si="19"/>
        <v>0</v>
      </c>
      <c r="V70" s="128">
        <f t="shared" si="19"/>
        <v>8776.81</v>
      </c>
      <c r="W70" s="131">
        <f t="shared" si="5"/>
        <v>8776.81</v>
      </c>
      <c r="X70" s="130">
        <f t="shared" si="6"/>
        <v>10916.18</v>
      </c>
      <c r="Y70" s="128">
        <f t="shared" si="20"/>
        <v>0</v>
      </c>
      <c r="Z70" s="128">
        <f t="shared" si="20"/>
        <v>0</v>
      </c>
      <c r="AA70" s="128">
        <f t="shared" si="20"/>
        <v>0</v>
      </c>
      <c r="AB70" s="128">
        <f t="shared" si="20"/>
        <v>0</v>
      </c>
      <c r="AC70" s="128">
        <f t="shared" si="20"/>
        <v>10916.18</v>
      </c>
      <c r="AD70" s="131">
        <f t="shared" si="8"/>
        <v>10916.18</v>
      </c>
      <c r="AE70" s="68"/>
      <c r="AF70" s="132"/>
      <c r="AG70" s="133" t="str">
        <f t="shared" si="13"/>
        <v>2.1.3.4.1</v>
      </c>
      <c r="AH70" s="156" t="s">
        <v>104</v>
      </c>
      <c r="AI70" s="135" t="s">
        <v>65</v>
      </c>
      <c r="AJ70" s="148" t="s">
        <v>278</v>
      </c>
      <c r="AK70" s="136" t="s">
        <v>279</v>
      </c>
      <c r="AL70" s="134" t="s">
        <v>280</v>
      </c>
      <c r="AM70" s="151">
        <v>337.44</v>
      </c>
      <c r="AN70" s="138">
        <v>26.01</v>
      </c>
      <c r="AO70" s="138">
        <f t="shared" si="18"/>
        <v>32.35</v>
      </c>
      <c r="AP70" s="139">
        <f t="shared" si="9"/>
        <v>8776.81</v>
      </c>
      <c r="AQ70" s="139">
        <f t="shared" si="10"/>
        <v>10916.18</v>
      </c>
      <c r="AR70" s="140" t="str">
        <f t="shared" si="11"/>
        <v>2.1.3.4.1</v>
      </c>
      <c r="AS70" s="141"/>
      <c r="AT70" s="142">
        <v>0.24390000000000001</v>
      </c>
      <c r="AU70" s="144">
        <f t="shared" si="15"/>
        <v>8776.81</v>
      </c>
      <c r="AV70" s="144">
        <f t="shared" si="16"/>
        <v>10916.18</v>
      </c>
      <c r="AW70" s="145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 s="146"/>
      <c r="BQ70" s="146"/>
    </row>
    <row r="71" spans="1:69" s="67" customFormat="1">
      <c r="A71" s="125">
        <f t="shared" si="12"/>
        <v>62</v>
      </c>
      <c r="B71" s="125" t="s">
        <v>90</v>
      </c>
      <c r="C71" s="126">
        <v>2</v>
      </c>
      <c r="D71" s="126">
        <v>1</v>
      </c>
      <c r="E71" s="126">
        <v>3</v>
      </c>
      <c r="F71" s="126">
        <v>5</v>
      </c>
      <c r="G71" s="126"/>
      <c r="H71" s="126"/>
      <c r="I71"/>
      <c r="J71" s="127">
        <f t="shared" si="0"/>
        <v>4</v>
      </c>
      <c r="K71" s="128">
        <f t="shared" si="1"/>
        <v>2</v>
      </c>
      <c r="L71" s="128" t="str">
        <f t="shared" si="21"/>
        <v>2.1</v>
      </c>
      <c r="M71" s="128" t="str">
        <f t="shared" si="21"/>
        <v>2.1.3</v>
      </c>
      <c r="N71" s="128" t="str">
        <f t="shared" si="21"/>
        <v>2.1.3.5</v>
      </c>
      <c r="O71" s="128" t="str">
        <f t="shared" si="21"/>
        <v>2.1.3.5</v>
      </c>
      <c r="P71" s="129" t="str">
        <f t="shared" si="21"/>
        <v>2.1.3.5</v>
      </c>
      <c r="Q71" s="130">
        <f t="shared" si="3"/>
        <v>0</v>
      </c>
      <c r="R71" s="128">
        <f t="shared" si="19"/>
        <v>0</v>
      </c>
      <c r="S71" s="128">
        <f t="shared" si="19"/>
        <v>0</v>
      </c>
      <c r="T71" s="128">
        <f t="shared" si="19"/>
        <v>0</v>
      </c>
      <c r="U71" s="128">
        <f t="shared" si="19"/>
        <v>612125.54999999993</v>
      </c>
      <c r="V71" s="128">
        <f t="shared" si="19"/>
        <v>0</v>
      </c>
      <c r="W71" s="131">
        <f t="shared" si="5"/>
        <v>0</v>
      </c>
      <c r="X71" s="130">
        <f t="shared" si="6"/>
        <v>0</v>
      </c>
      <c r="Y71" s="128">
        <f t="shared" si="20"/>
        <v>0</v>
      </c>
      <c r="Z71" s="128">
        <f t="shared" si="20"/>
        <v>0</v>
      </c>
      <c r="AA71" s="128">
        <f t="shared" si="20"/>
        <v>0</v>
      </c>
      <c r="AB71" s="128">
        <f t="shared" si="20"/>
        <v>761414.74</v>
      </c>
      <c r="AC71" s="128">
        <f t="shared" si="20"/>
        <v>0</v>
      </c>
      <c r="AD71" s="131">
        <f t="shared" si="8"/>
        <v>0</v>
      </c>
      <c r="AE71" s="68"/>
      <c r="AF71" s="132"/>
      <c r="AG71" s="133" t="str">
        <f t="shared" si="13"/>
        <v>2.1.3.5</v>
      </c>
      <c r="AH71" s="156"/>
      <c r="AI71" s="135" t="s">
        <v>73</v>
      </c>
      <c r="AJ71" s="148" t="s">
        <v>190</v>
      </c>
      <c r="AK71" s="136" t="s">
        <v>105</v>
      </c>
      <c r="AL71" s="134"/>
      <c r="AM71" s="151">
        <v>0</v>
      </c>
      <c r="AN71" s="138"/>
      <c r="AO71" s="138">
        <f t="shared" si="18"/>
        <v>0</v>
      </c>
      <c r="AP71" s="139">
        <f t="shared" si="9"/>
        <v>612125.54999999993</v>
      </c>
      <c r="AQ71" s="139">
        <f t="shared" si="10"/>
        <v>761414.74</v>
      </c>
      <c r="AR71" s="140" t="str">
        <f t="shared" si="11"/>
        <v>2.1.3.5</v>
      </c>
      <c r="AS71" s="141" t="s">
        <v>73</v>
      </c>
      <c r="AT71" s="142">
        <v>0</v>
      </c>
      <c r="AU71" s="144" t="str">
        <f t="shared" si="15"/>
        <v/>
      </c>
      <c r="AV71" s="144">
        <f t="shared" si="16"/>
        <v>0</v>
      </c>
      <c r="AW71" s="145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 s="146"/>
      <c r="BQ71" s="146"/>
    </row>
    <row r="72" spans="1:69" s="67" customFormat="1" ht="23.45" customHeight="1">
      <c r="A72" s="125">
        <f t="shared" si="12"/>
        <v>63</v>
      </c>
      <c r="B72" s="125"/>
      <c r="C72" s="126">
        <v>2</v>
      </c>
      <c r="D72" s="126">
        <v>1</v>
      </c>
      <c r="E72" s="126">
        <v>3</v>
      </c>
      <c r="F72" s="126">
        <v>5</v>
      </c>
      <c r="G72" s="126">
        <v>1</v>
      </c>
      <c r="H72" s="126"/>
      <c r="I72"/>
      <c r="J72" s="127">
        <f t="shared" si="0"/>
        <v>5</v>
      </c>
      <c r="K72" s="128">
        <f t="shared" si="1"/>
        <v>2</v>
      </c>
      <c r="L72" s="128" t="str">
        <f t="shared" si="21"/>
        <v>2.1</v>
      </c>
      <c r="M72" s="128" t="str">
        <f t="shared" si="21"/>
        <v>2.1.3</v>
      </c>
      <c r="N72" s="128" t="str">
        <f t="shared" si="21"/>
        <v>2.1.3.5</v>
      </c>
      <c r="O72" s="128" t="str">
        <f t="shared" si="21"/>
        <v>2.1.3.5.1</v>
      </c>
      <c r="P72" s="129" t="str">
        <f t="shared" si="21"/>
        <v>2.1.3.5.1</v>
      </c>
      <c r="Q72" s="130">
        <f t="shared" si="3"/>
        <v>591614.84</v>
      </c>
      <c r="R72" s="128">
        <f t="shared" si="19"/>
        <v>0</v>
      </c>
      <c r="S72" s="128">
        <f t="shared" si="19"/>
        <v>0</v>
      </c>
      <c r="T72" s="128">
        <f t="shared" si="19"/>
        <v>0</v>
      </c>
      <c r="U72" s="128">
        <f t="shared" si="19"/>
        <v>0</v>
      </c>
      <c r="V72" s="128">
        <f t="shared" si="19"/>
        <v>591614.84</v>
      </c>
      <c r="W72" s="131">
        <f t="shared" si="5"/>
        <v>591614.84</v>
      </c>
      <c r="X72" s="130">
        <f t="shared" si="6"/>
        <v>735902.37</v>
      </c>
      <c r="Y72" s="128">
        <f t="shared" si="20"/>
        <v>0</v>
      </c>
      <c r="Z72" s="128">
        <f t="shared" si="20"/>
        <v>0</v>
      </c>
      <c r="AA72" s="128">
        <f t="shared" si="20"/>
        <v>0</v>
      </c>
      <c r="AB72" s="128">
        <f t="shared" si="20"/>
        <v>0</v>
      </c>
      <c r="AC72" s="128">
        <f t="shared" si="20"/>
        <v>735902.37</v>
      </c>
      <c r="AD72" s="131">
        <f t="shared" si="8"/>
        <v>735902.37</v>
      </c>
      <c r="AE72" s="68"/>
      <c r="AF72" s="132"/>
      <c r="AG72" s="133" t="str">
        <f t="shared" si="13"/>
        <v>2.1.3.5.1</v>
      </c>
      <c r="AH72" s="156" t="s">
        <v>106</v>
      </c>
      <c r="AI72" s="135" t="s">
        <v>65</v>
      </c>
      <c r="AJ72" s="148" t="s">
        <v>281</v>
      </c>
      <c r="AK72" s="136" t="s">
        <v>282</v>
      </c>
      <c r="AL72" s="134" t="s">
        <v>210</v>
      </c>
      <c r="AM72" s="151">
        <v>8984.2800000000007</v>
      </c>
      <c r="AN72" s="138">
        <v>65.849999999999994</v>
      </c>
      <c r="AO72" s="138">
        <f t="shared" si="18"/>
        <v>81.91</v>
      </c>
      <c r="AP72" s="139">
        <f t="shared" si="9"/>
        <v>591614.84</v>
      </c>
      <c r="AQ72" s="139">
        <f t="shared" si="10"/>
        <v>735902.37</v>
      </c>
      <c r="AR72" s="140" t="str">
        <f t="shared" si="11"/>
        <v>2.1.3.5.1</v>
      </c>
      <c r="AS72" s="141" t="s">
        <v>73</v>
      </c>
      <c r="AT72" s="142">
        <v>0.24390000000000001</v>
      </c>
      <c r="AU72" s="144">
        <f t="shared" si="15"/>
        <v>591614.84</v>
      </c>
      <c r="AV72" s="144">
        <f t="shared" si="16"/>
        <v>735902.37</v>
      </c>
      <c r="AW72" s="145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</row>
    <row r="73" spans="1:69" s="67" customFormat="1" ht="33">
      <c r="A73" s="125">
        <f t="shared" si="12"/>
        <v>64</v>
      </c>
      <c r="B73" s="125"/>
      <c r="C73" s="126">
        <v>2</v>
      </c>
      <c r="D73" s="126">
        <v>1</v>
      </c>
      <c r="E73" s="126">
        <v>3</v>
      </c>
      <c r="F73" s="126">
        <v>5</v>
      </c>
      <c r="G73" s="126">
        <v>2</v>
      </c>
      <c r="H73" s="126"/>
      <c r="I73"/>
      <c r="J73" s="127">
        <f t="shared" si="0"/>
        <v>5</v>
      </c>
      <c r="K73" s="128">
        <f t="shared" si="1"/>
        <v>2</v>
      </c>
      <c r="L73" s="128" t="str">
        <f t="shared" si="21"/>
        <v>2.1</v>
      </c>
      <c r="M73" s="128" t="str">
        <f t="shared" si="21"/>
        <v>2.1.3</v>
      </c>
      <c r="N73" s="128" t="str">
        <f t="shared" si="21"/>
        <v>2.1.3.5</v>
      </c>
      <c r="O73" s="128" t="str">
        <f t="shared" si="21"/>
        <v>2.1.3.5.2</v>
      </c>
      <c r="P73" s="129" t="str">
        <f t="shared" si="21"/>
        <v>2.1.3.5.2</v>
      </c>
      <c r="Q73" s="130">
        <f t="shared" si="3"/>
        <v>4721.8500000000004</v>
      </c>
      <c r="R73" s="128">
        <f t="shared" si="19"/>
        <v>0</v>
      </c>
      <c r="S73" s="128">
        <f t="shared" si="19"/>
        <v>0</v>
      </c>
      <c r="T73" s="128">
        <f t="shared" si="19"/>
        <v>0</v>
      </c>
      <c r="U73" s="128">
        <f t="shared" si="19"/>
        <v>0</v>
      </c>
      <c r="V73" s="128">
        <f t="shared" si="19"/>
        <v>4721.8500000000004</v>
      </c>
      <c r="W73" s="131">
        <f t="shared" si="5"/>
        <v>4721.8500000000004</v>
      </c>
      <c r="X73" s="130">
        <f t="shared" si="6"/>
        <v>5873.49</v>
      </c>
      <c r="Y73" s="128">
        <f t="shared" si="20"/>
        <v>0</v>
      </c>
      <c r="Z73" s="128">
        <f t="shared" si="20"/>
        <v>0</v>
      </c>
      <c r="AA73" s="128">
        <f t="shared" si="20"/>
        <v>0</v>
      </c>
      <c r="AB73" s="128">
        <f t="shared" si="20"/>
        <v>0</v>
      </c>
      <c r="AC73" s="128">
        <f t="shared" si="20"/>
        <v>5873.49</v>
      </c>
      <c r="AD73" s="131">
        <f t="shared" si="8"/>
        <v>5873.49</v>
      </c>
      <c r="AE73" s="68"/>
      <c r="AF73" s="132"/>
      <c r="AG73" s="133" t="str">
        <f t="shared" si="13"/>
        <v>2.1.3.5.2</v>
      </c>
      <c r="AH73" s="156">
        <v>101584</v>
      </c>
      <c r="AI73" s="135" t="s">
        <v>62</v>
      </c>
      <c r="AJ73" s="148" t="s">
        <v>283</v>
      </c>
      <c r="AK73" s="136" t="s">
        <v>284</v>
      </c>
      <c r="AL73" s="134" t="s">
        <v>210</v>
      </c>
      <c r="AM73" s="151">
        <v>63</v>
      </c>
      <c r="AN73" s="138">
        <v>74.95</v>
      </c>
      <c r="AO73" s="138">
        <f t="shared" si="18"/>
        <v>93.23</v>
      </c>
      <c r="AP73" s="139">
        <f t="shared" ref="AP73" si="22">IF(B73&lt;&gt;"",SUM(R73:W73),ROUND(AM73*AN73,2))</f>
        <v>4721.8500000000004</v>
      </c>
      <c r="AQ73" s="139">
        <f t="shared" si="10"/>
        <v>5873.49</v>
      </c>
      <c r="AR73" s="140" t="str">
        <f t="shared" si="11"/>
        <v>2.1.3.5.2</v>
      </c>
      <c r="AS73" s="141" t="s">
        <v>73</v>
      </c>
      <c r="AT73" s="142">
        <v>0.24390000000000001</v>
      </c>
      <c r="AU73" s="144">
        <f t="shared" si="15"/>
        <v>4721.8500000000004</v>
      </c>
      <c r="AV73" s="144">
        <f t="shared" si="16"/>
        <v>5873.49</v>
      </c>
      <c r="AW73" s="145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 s="146"/>
      <c r="BQ73" s="146"/>
    </row>
    <row r="74" spans="1:69" s="67" customFormat="1" ht="33">
      <c r="A74" s="125">
        <f>A72+1</f>
        <v>64</v>
      </c>
      <c r="B74" s="125"/>
      <c r="C74" s="126">
        <v>2</v>
      </c>
      <c r="D74" s="126">
        <v>1</v>
      </c>
      <c r="E74" s="126">
        <v>3</v>
      </c>
      <c r="F74" s="126">
        <v>5</v>
      </c>
      <c r="G74" s="126">
        <v>3</v>
      </c>
      <c r="H74" s="126"/>
      <c r="I74"/>
      <c r="J74" s="127">
        <f t="shared" si="0"/>
        <v>5</v>
      </c>
      <c r="K74" s="128">
        <f t="shared" si="1"/>
        <v>2</v>
      </c>
      <c r="L74" s="128" t="str">
        <f t="shared" si="21"/>
        <v>2.1</v>
      </c>
      <c r="M74" s="128" t="str">
        <f t="shared" si="21"/>
        <v>2.1.3</v>
      </c>
      <c r="N74" s="128" t="str">
        <f t="shared" si="21"/>
        <v>2.1.3.5</v>
      </c>
      <c r="O74" s="128" t="str">
        <f t="shared" si="21"/>
        <v>2.1.3.5.3</v>
      </c>
      <c r="P74" s="129" t="str">
        <f t="shared" si="21"/>
        <v>2.1.3.5.3</v>
      </c>
      <c r="Q74" s="130">
        <f t="shared" si="3"/>
        <v>15788.86</v>
      </c>
      <c r="R74" s="128">
        <f t="shared" si="19"/>
        <v>0</v>
      </c>
      <c r="S74" s="128">
        <f t="shared" si="19"/>
        <v>0</v>
      </c>
      <c r="T74" s="128">
        <f t="shared" si="19"/>
        <v>0</v>
      </c>
      <c r="U74" s="128">
        <f t="shared" si="19"/>
        <v>0</v>
      </c>
      <c r="V74" s="128">
        <f t="shared" si="19"/>
        <v>15788.86</v>
      </c>
      <c r="W74" s="131">
        <f t="shared" ref="W74:W138" si="23">IF($J74=V$9,SUMIF(P$10:P$394,$AG74,$Q$10:$Q$394),0)</f>
        <v>15788.86</v>
      </c>
      <c r="X74" s="130">
        <f t="shared" si="6"/>
        <v>19638.88</v>
      </c>
      <c r="Y74" s="128">
        <f t="shared" si="20"/>
        <v>0</v>
      </c>
      <c r="Z74" s="128">
        <f t="shared" si="20"/>
        <v>0</v>
      </c>
      <c r="AA74" s="128">
        <f t="shared" si="20"/>
        <v>0</v>
      </c>
      <c r="AB74" s="128">
        <f t="shared" si="20"/>
        <v>0</v>
      </c>
      <c r="AC74" s="128">
        <f t="shared" si="20"/>
        <v>19638.88</v>
      </c>
      <c r="AD74" s="131">
        <f t="shared" ref="AD74:AD138" si="24">IF($J74=AC$9,SUMIF(P$10:P$394,$AG74,$X$10:$X$394),0)</f>
        <v>19638.88</v>
      </c>
      <c r="AE74" s="68"/>
      <c r="AF74" s="132"/>
      <c r="AG74" s="133" t="str">
        <f t="shared" si="13"/>
        <v>2.1.3.5.3</v>
      </c>
      <c r="AH74" s="156">
        <v>101587</v>
      </c>
      <c r="AI74" s="135" t="s">
        <v>62</v>
      </c>
      <c r="AJ74" s="148" t="s">
        <v>285</v>
      </c>
      <c r="AK74" s="136" t="s">
        <v>286</v>
      </c>
      <c r="AL74" s="134" t="s">
        <v>210</v>
      </c>
      <c r="AM74" s="151">
        <v>189.65600000000001</v>
      </c>
      <c r="AN74" s="138">
        <v>83.25</v>
      </c>
      <c r="AO74" s="138">
        <f t="shared" si="18"/>
        <v>103.55</v>
      </c>
      <c r="AP74" s="139">
        <f t="shared" si="9"/>
        <v>15788.86</v>
      </c>
      <c r="AQ74" s="139">
        <f t="shared" si="10"/>
        <v>19638.88</v>
      </c>
      <c r="AR74" s="140" t="str">
        <f t="shared" si="11"/>
        <v>2.1.3.5.3</v>
      </c>
      <c r="AS74" s="141" t="s">
        <v>73</v>
      </c>
      <c r="AT74" s="142">
        <v>0.24390000000000001</v>
      </c>
      <c r="AU74" s="144">
        <f t="shared" si="15"/>
        <v>15788.86</v>
      </c>
      <c r="AV74" s="144">
        <f t="shared" si="16"/>
        <v>19638.88</v>
      </c>
      <c r="AW74" s="145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</row>
    <row r="75" spans="1:69" s="67" customFormat="1">
      <c r="A75" s="125">
        <f t="shared" ref="A75:A138" si="25">A74+1</f>
        <v>65</v>
      </c>
      <c r="B75" s="125" t="s">
        <v>90</v>
      </c>
      <c r="C75" s="126">
        <v>2</v>
      </c>
      <c r="D75" s="126">
        <v>1</v>
      </c>
      <c r="E75" s="126">
        <v>3</v>
      </c>
      <c r="F75" s="126">
        <v>6</v>
      </c>
      <c r="G75" s="126"/>
      <c r="H75" s="126"/>
      <c r="I75"/>
      <c r="J75" s="127">
        <f t="shared" si="0"/>
        <v>4</v>
      </c>
      <c r="K75" s="128">
        <f t="shared" si="1"/>
        <v>2</v>
      </c>
      <c r="L75" s="128" t="str">
        <f t="shared" si="21"/>
        <v>2.1</v>
      </c>
      <c r="M75" s="128" t="str">
        <f t="shared" si="21"/>
        <v>2.1.3</v>
      </c>
      <c r="N75" s="128" t="str">
        <f t="shared" si="21"/>
        <v>2.1.3.6</v>
      </c>
      <c r="O75" s="128" t="str">
        <f t="shared" si="21"/>
        <v>2.1.3.6</v>
      </c>
      <c r="P75" s="129" t="str">
        <f t="shared" si="21"/>
        <v>2.1.3.6</v>
      </c>
      <c r="Q75" s="130">
        <f t="shared" si="3"/>
        <v>0</v>
      </c>
      <c r="R75" s="128">
        <f t="shared" si="19"/>
        <v>0</v>
      </c>
      <c r="S75" s="128">
        <f t="shared" si="19"/>
        <v>0</v>
      </c>
      <c r="T75" s="128">
        <f t="shared" si="19"/>
        <v>0</v>
      </c>
      <c r="U75" s="128">
        <f t="shared" si="19"/>
        <v>173713.68999999997</v>
      </c>
      <c r="V75" s="128">
        <f t="shared" si="19"/>
        <v>0</v>
      </c>
      <c r="W75" s="131">
        <f t="shared" si="23"/>
        <v>0</v>
      </c>
      <c r="X75" s="130">
        <f t="shared" si="6"/>
        <v>0</v>
      </c>
      <c r="Y75" s="128">
        <f t="shared" si="20"/>
        <v>0</v>
      </c>
      <c r="Z75" s="128">
        <f t="shared" si="20"/>
        <v>0</v>
      </c>
      <c r="AA75" s="128">
        <f t="shared" si="20"/>
        <v>0</v>
      </c>
      <c r="AB75" s="128">
        <f t="shared" si="20"/>
        <v>216088.35000000003</v>
      </c>
      <c r="AC75" s="128">
        <f t="shared" si="20"/>
        <v>0</v>
      </c>
      <c r="AD75" s="131">
        <f t="shared" si="24"/>
        <v>0</v>
      </c>
      <c r="AE75" s="68"/>
      <c r="AF75" s="132"/>
      <c r="AG75" s="133" t="str">
        <f t="shared" si="13"/>
        <v>2.1.3.6</v>
      </c>
      <c r="AH75" s="156"/>
      <c r="AI75" s="135" t="s">
        <v>73</v>
      </c>
      <c r="AJ75" s="148" t="s">
        <v>190</v>
      </c>
      <c r="AK75" s="136" t="s">
        <v>107</v>
      </c>
      <c r="AL75" s="134"/>
      <c r="AM75" s="151">
        <v>0</v>
      </c>
      <c r="AN75" s="138"/>
      <c r="AO75" s="138">
        <f t="shared" si="18"/>
        <v>0</v>
      </c>
      <c r="AP75" s="139">
        <f t="shared" si="9"/>
        <v>173713.68999999997</v>
      </c>
      <c r="AQ75" s="139">
        <f t="shared" si="10"/>
        <v>216088.35000000003</v>
      </c>
      <c r="AR75" s="140" t="str">
        <f t="shared" si="11"/>
        <v>2.1.3.6</v>
      </c>
      <c r="AS75" s="141" t="s">
        <v>73</v>
      </c>
      <c r="AT75" s="142">
        <v>0</v>
      </c>
      <c r="AU75" s="144" t="str">
        <f t="shared" si="15"/>
        <v/>
      </c>
      <c r="AV75" s="144">
        <f t="shared" si="16"/>
        <v>0</v>
      </c>
      <c r="AW75" s="14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 s="146"/>
      <c r="BQ75" s="146"/>
    </row>
    <row r="76" spans="1:69" s="67" customFormat="1" ht="33">
      <c r="A76" s="125">
        <f t="shared" si="25"/>
        <v>66</v>
      </c>
      <c r="B76" s="125"/>
      <c r="C76" s="126">
        <v>2</v>
      </c>
      <c r="D76" s="126">
        <v>1</v>
      </c>
      <c r="E76" s="126">
        <v>3</v>
      </c>
      <c r="F76" s="126">
        <v>6</v>
      </c>
      <c r="G76" s="126">
        <v>1</v>
      </c>
      <c r="H76" s="126"/>
      <c r="I76"/>
      <c r="J76" s="127">
        <f t="shared" ref="J76:J139" si="26">COUNT(C76:H76)</f>
        <v>5</v>
      </c>
      <c r="K76" s="128">
        <f t="shared" ref="K76:K139" si="27">C76</f>
        <v>2</v>
      </c>
      <c r="L76" s="128" t="str">
        <f t="shared" si="21"/>
        <v>2.1</v>
      </c>
      <c r="M76" s="128" t="str">
        <f t="shared" si="21"/>
        <v>2.1.3</v>
      </c>
      <c r="N76" s="128" t="str">
        <f t="shared" si="21"/>
        <v>2.1.3.6</v>
      </c>
      <c r="O76" s="128" t="str">
        <f t="shared" si="21"/>
        <v>2.1.3.6.1</v>
      </c>
      <c r="P76" s="129" t="str">
        <f t="shared" si="21"/>
        <v>2.1.3.6.1</v>
      </c>
      <c r="Q76" s="130">
        <f t="shared" ref="Q76:Q139" si="28">ROUND(AM76*AN76,2)</f>
        <v>6694.1</v>
      </c>
      <c r="R76" s="128">
        <f t="shared" si="19"/>
        <v>0</v>
      </c>
      <c r="S76" s="128">
        <f t="shared" si="19"/>
        <v>0</v>
      </c>
      <c r="T76" s="128">
        <f t="shared" si="19"/>
        <v>0</v>
      </c>
      <c r="U76" s="128">
        <f t="shared" si="19"/>
        <v>0</v>
      </c>
      <c r="V76" s="128">
        <f t="shared" si="19"/>
        <v>6694.1</v>
      </c>
      <c r="W76" s="131">
        <f t="shared" si="23"/>
        <v>6694.1</v>
      </c>
      <c r="X76" s="130">
        <f t="shared" ref="X76:X139" si="29">IF(B76&lt;&gt;"",0,ROUND(AM76*AO76,2))</f>
        <v>8331.6</v>
      </c>
      <c r="Y76" s="128">
        <f t="shared" si="20"/>
        <v>0</v>
      </c>
      <c r="Z76" s="128">
        <f t="shared" si="20"/>
        <v>0</v>
      </c>
      <c r="AA76" s="128">
        <f t="shared" si="20"/>
        <v>0</v>
      </c>
      <c r="AB76" s="128">
        <f t="shared" si="20"/>
        <v>0</v>
      </c>
      <c r="AC76" s="128">
        <f t="shared" si="20"/>
        <v>8331.6</v>
      </c>
      <c r="AD76" s="131">
        <f t="shared" si="24"/>
        <v>8331.6</v>
      </c>
      <c r="AE76" s="68"/>
      <c r="AF76" s="132"/>
      <c r="AG76" s="133" t="str">
        <f t="shared" si="13"/>
        <v>2.1.3.6.1</v>
      </c>
      <c r="AH76" s="156">
        <v>101616</v>
      </c>
      <c r="AI76" s="135" t="s">
        <v>62</v>
      </c>
      <c r="AJ76" s="148" t="s">
        <v>287</v>
      </c>
      <c r="AK76" s="136" t="s">
        <v>288</v>
      </c>
      <c r="AL76" s="134" t="s">
        <v>210</v>
      </c>
      <c r="AM76" s="151">
        <v>1310</v>
      </c>
      <c r="AN76" s="138">
        <v>5.1100000000000003</v>
      </c>
      <c r="AO76" s="138">
        <f t="shared" si="18"/>
        <v>6.36</v>
      </c>
      <c r="AP76" s="139">
        <f t="shared" ref="AP76:AP139" si="30">IF(B76&lt;&gt;"",SUM(R76:W76),ROUND(AM76*AN76,2))</f>
        <v>6694.1</v>
      </c>
      <c r="AQ76" s="139">
        <f t="shared" ref="AQ76:AQ139" si="31">IF(B76&lt;&gt;"",SUM(Y76:AD76),ROUND(AM76*AO76,2))</f>
        <v>8331.6</v>
      </c>
      <c r="AR76" s="140" t="str">
        <f t="shared" ref="AR76:AR139" si="32">AG76</f>
        <v>2.1.3.6.1</v>
      </c>
      <c r="AS76" s="141" t="s">
        <v>73</v>
      </c>
      <c r="AT76" s="142">
        <v>0.24390000000000001</v>
      </c>
      <c r="AU76" s="144">
        <f t="shared" si="15"/>
        <v>6694.1</v>
      </c>
      <c r="AV76" s="144">
        <f t="shared" si="16"/>
        <v>8331.6</v>
      </c>
      <c r="AW76" s="145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</row>
    <row r="77" spans="1:69" s="67" customFormat="1" ht="33">
      <c r="A77" s="125">
        <f t="shared" si="25"/>
        <v>67</v>
      </c>
      <c r="B77" s="125"/>
      <c r="C77" s="126">
        <v>2</v>
      </c>
      <c r="D77" s="126">
        <v>1</v>
      </c>
      <c r="E77" s="126">
        <v>3</v>
      </c>
      <c r="F77" s="126">
        <v>6</v>
      </c>
      <c r="G77" s="126">
        <v>2</v>
      </c>
      <c r="H77" s="126"/>
      <c r="I77"/>
      <c r="J77" s="127">
        <f t="shared" si="26"/>
        <v>5</v>
      </c>
      <c r="K77" s="128">
        <f t="shared" si="27"/>
        <v>2</v>
      </c>
      <c r="L77" s="128" t="str">
        <f t="shared" si="21"/>
        <v>2.1</v>
      </c>
      <c r="M77" s="128" t="str">
        <f t="shared" si="21"/>
        <v>2.1.3</v>
      </c>
      <c r="N77" s="128" t="str">
        <f t="shared" si="21"/>
        <v>2.1.3.6</v>
      </c>
      <c r="O77" s="128" t="str">
        <f t="shared" si="21"/>
        <v>2.1.3.6.2</v>
      </c>
      <c r="P77" s="129" t="str">
        <f t="shared" si="21"/>
        <v>2.1.3.6.2</v>
      </c>
      <c r="Q77" s="130">
        <f t="shared" si="28"/>
        <v>7738.99</v>
      </c>
      <c r="R77" s="128">
        <f t="shared" si="19"/>
        <v>0</v>
      </c>
      <c r="S77" s="128">
        <f t="shared" si="19"/>
        <v>0</v>
      </c>
      <c r="T77" s="128">
        <f t="shared" si="19"/>
        <v>0</v>
      </c>
      <c r="U77" s="128">
        <f t="shared" si="19"/>
        <v>0</v>
      </c>
      <c r="V77" s="128">
        <f t="shared" si="19"/>
        <v>7738.99</v>
      </c>
      <c r="W77" s="131">
        <f t="shared" si="23"/>
        <v>7738.99</v>
      </c>
      <c r="X77" s="130">
        <f t="shared" si="29"/>
        <v>9626.1</v>
      </c>
      <c r="Y77" s="128">
        <f t="shared" si="20"/>
        <v>0</v>
      </c>
      <c r="Z77" s="128">
        <f t="shared" si="20"/>
        <v>0</v>
      </c>
      <c r="AA77" s="128">
        <f t="shared" si="20"/>
        <v>0</v>
      </c>
      <c r="AB77" s="128">
        <f t="shared" si="20"/>
        <v>0</v>
      </c>
      <c r="AC77" s="128">
        <f t="shared" si="20"/>
        <v>9626.1</v>
      </c>
      <c r="AD77" s="131">
        <f t="shared" si="24"/>
        <v>9626.1</v>
      </c>
      <c r="AE77" s="68"/>
      <c r="AF77" s="132"/>
      <c r="AG77" s="133" t="str">
        <f t="shared" si="13"/>
        <v>2.1.3.6.2</v>
      </c>
      <c r="AH77" s="156" t="s">
        <v>108</v>
      </c>
      <c r="AI77" s="135" t="s">
        <v>65</v>
      </c>
      <c r="AJ77" s="148" t="s">
        <v>289</v>
      </c>
      <c r="AK77" s="136" t="s">
        <v>290</v>
      </c>
      <c r="AL77" s="134" t="s">
        <v>235</v>
      </c>
      <c r="AM77" s="151">
        <v>87.813395316000012</v>
      </c>
      <c r="AN77" s="138">
        <v>88.13</v>
      </c>
      <c r="AO77" s="138">
        <f t="shared" si="18"/>
        <v>109.62</v>
      </c>
      <c r="AP77" s="139">
        <f t="shared" si="30"/>
        <v>7738.99</v>
      </c>
      <c r="AQ77" s="139">
        <f t="shared" si="31"/>
        <v>9626.1</v>
      </c>
      <c r="AR77" s="140" t="str">
        <f t="shared" si="32"/>
        <v>2.1.3.6.2</v>
      </c>
      <c r="AS77" s="141" t="s">
        <v>73</v>
      </c>
      <c r="AT77" s="142">
        <v>0.24390000000000001</v>
      </c>
      <c r="AU77" s="144">
        <f t="shared" si="15"/>
        <v>7738.99</v>
      </c>
      <c r="AV77" s="144">
        <f t="shared" si="16"/>
        <v>9626.1</v>
      </c>
      <c r="AW77" s="145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 s="146"/>
      <c r="BQ77" s="146"/>
    </row>
    <row r="78" spans="1:69" s="67" customFormat="1" ht="33">
      <c r="A78" s="125">
        <f t="shared" si="25"/>
        <v>68</v>
      </c>
      <c r="B78" s="125"/>
      <c r="C78" s="126">
        <v>2</v>
      </c>
      <c r="D78" s="126">
        <v>1</v>
      </c>
      <c r="E78" s="126">
        <v>3</v>
      </c>
      <c r="F78" s="126">
        <v>6</v>
      </c>
      <c r="G78" s="126">
        <v>3</v>
      </c>
      <c r="H78" s="126"/>
      <c r="I78"/>
      <c r="J78" s="127">
        <f t="shared" si="26"/>
        <v>5</v>
      </c>
      <c r="K78" s="128">
        <f t="shared" si="27"/>
        <v>2</v>
      </c>
      <c r="L78" s="128" t="str">
        <f t="shared" si="21"/>
        <v>2.1</v>
      </c>
      <c r="M78" s="128" t="str">
        <f t="shared" si="21"/>
        <v>2.1.3</v>
      </c>
      <c r="N78" s="128" t="str">
        <f t="shared" si="21"/>
        <v>2.1.3.6</v>
      </c>
      <c r="O78" s="128" t="str">
        <f t="shared" si="21"/>
        <v>2.1.3.6.3</v>
      </c>
      <c r="P78" s="129" t="str">
        <f t="shared" si="21"/>
        <v>2.1.3.6.3</v>
      </c>
      <c r="Q78" s="130">
        <f t="shared" si="28"/>
        <v>31499.06</v>
      </c>
      <c r="R78" s="128">
        <f t="shared" si="19"/>
        <v>0</v>
      </c>
      <c r="S78" s="128">
        <f t="shared" si="19"/>
        <v>0</v>
      </c>
      <c r="T78" s="128">
        <f t="shared" si="19"/>
        <v>0</v>
      </c>
      <c r="U78" s="128">
        <f t="shared" si="19"/>
        <v>0</v>
      </c>
      <c r="V78" s="128">
        <f t="shared" si="19"/>
        <v>31499.06</v>
      </c>
      <c r="W78" s="131">
        <f t="shared" si="23"/>
        <v>31499.06</v>
      </c>
      <c r="X78" s="130">
        <f t="shared" si="29"/>
        <v>39182.25</v>
      </c>
      <c r="Y78" s="128">
        <f t="shared" si="20"/>
        <v>0</v>
      </c>
      <c r="Z78" s="128">
        <f t="shared" si="20"/>
        <v>0</v>
      </c>
      <c r="AA78" s="128">
        <f t="shared" si="20"/>
        <v>0</v>
      </c>
      <c r="AB78" s="128">
        <f t="shared" si="20"/>
        <v>0</v>
      </c>
      <c r="AC78" s="128">
        <f t="shared" si="20"/>
        <v>39182.25</v>
      </c>
      <c r="AD78" s="131">
        <f t="shared" si="24"/>
        <v>39182.25</v>
      </c>
      <c r="AE78" s="68"/>
      <c r="AF78" s="132"/>
      <c r="AG78" s="133" t="str">
        <f t="shared" ref="AG78:AG141" si="33">P78</f>
        <v>2.1.3.6.3</v>
      </c>
      <c r="AH78" s="156">
        <v>101622</v>
      </c>
      <c r="AI78" s="135" t="s">
        <v>62</v>
      </c>
      <c r="AJ78" s="148" t="s">
        <v>291</v>
      </c>
      <c r="AK78" s="136" t="s">
        <v>292</v>
      </c>
      <c r="AL78" s="134" t="s">
        <v>235</v>
      </c>
      <c r="AM78" s="151">
        <v>184.20500000000001</v>
      </c>
      <c r="AN78" s="138">
        <v>171</v>
      </c>
      <c r="AO78" s="138">
        <f t="shared" si="18"/>
        <v>212.71</v>
      </c>
      <c r="AP78" s="139">
        <f t="shared" si="30"/>
        <v>31499.06</v>
      </c>
      <c r="AQ78" s="139">
        <f t="shared" si="31"/>
        <v>39182.25</v>
      </c>
      <c r="AR78" s="140" t="str">
        <f t="shared" si="32"/>
        <v>2.1.3.6.3</v>
      </c>
      <c r="AS78" s="141" t="s">
        <v>73</v>
      </c>
      <c r="AT78" s="142">
        <v>0.24390000000000001</v>
      </c>
      <c r="AU78" s="144">
        <f t="shared" si="15"/>
        <v>31499.06</v>
      </c>
      <c r="AV78" s="144">
        <f t="shared" si="16"/>
        <v>39182.25</v>
      </c>
      <c r="AW78" s="145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 s="146"/>
      <c r="BQ78" s="146"/>
    </row>
    <row r="79" spans="1:69" s="67" customFormat="1" ht="33">
      <c r="A79" s="125">
        <f t="shared" si="25"/>
        <v>69</v>
      </c>
      <c r="B79" s="125"/>
      <c r="C79" s="126">
        <v>2</v>
      </c>
      <c r="D79" s="126">
        <v>1</v>
      </c>
      <c r="E79" s="126">
        <v>3</v>
      </c>
      <c r="F79" s="126">
        <v>6</v>
      </c>
      <c r="G79" s="126">
        <v>4</v>
      </c>
      <c r="H79" s="126"/>
      <c r="I79"/>
      <c r="J79" s="127">
        <f t="shared" si="26"/>
        <v>5</v>
      </c>
      <c r="K79" s="128">
        <f t="shared" si="27"/>
        <v>2</v>
      </c>
      <c r="L79" s="128" t="str">
        <f t="shared" si="21"/>
        <v>2.1</v>
      </c>
      <c r="M79" s="128" t="str">
        <f t="shared" si="21"/>
        <v>2.1.3</v>
      </c>
      <c r="N79" s="128" t="str">
        <f t="shared" si="21"/>
        <v>2.1.3.6</v>
      </c>
      <c r="O79" s="128" t="str">
        <f t="shared" si="21"/>
        <v>2.1.3.6.4</v>
      </c>
      <c r="P79" s="129" t="str">
        <f t="shared" si="21"/>
        <v>2.1.3.6.4</v>
      </c>
      <c r="Q79" s="130">
        <f t="shared" si="28"/>
        <v>28829.17</v>
      </c>
      <c r="R79" s="128">
        <f t="shared" si="19"/>
        <v>0</v>
      </c>
      <c r="S79" s="128">
        <f t="shared" si="19"/>
        <v>0</v>
      </c>
      <c r="T79" s="128">
        <f t="shared" si="19"/>
        <v>0</v>
      </c>
      <c r="U79" s="128">
        <f t="shared" si="19"/>
        <v>0</v>
      </c>
      <c r="V79" s="128">
        <f t="shared" si="19"/>
        <v>28829.17</v>
      </c>
      <c r="W79" s="131">
        <f t="shared" si="23"/>
        <v>28829.17</v>
      </c>
      <c r="X79" s="130">
        <f t="shared" si="29"/>
        <v>35861.25</v>
      </c>
      <c r="Y79" s="128">
        <f t="shared" si="20"/>
        <v>0</v>
      </c>
      <c r="Z79" s="128">
        <f t="shared" si="20"/>
        <v>0</v>
      </c>
      <c r="AA79" s="128">
        <f t="shared" si="20"/>
        <v>0</v>
      </c>
      <c r="AB79" s="128">
        <f t="shared" si="20"/>
        <v>0</v>
      </c>
      <c r="AC79" s="128">
        <f t="shared" si="20"/>
        <v>35861.25</v>
      </c>
      <c r="AD79" s="131">
        <f t="shared" si="24"/>
        <v>35861.25</v>
      </c>
      <c r="AE79" s="68"/>
      <c r="AF79" s="132"/>
      <c r="AG79" s="133" t="str">
        <f t="shared" si="33"/>
        <v>2.1.3.6.4</v>
      </c>
      <c r="AH79" s="156">
        <v>101623</v>
      </c>
      <c r="AI79" s="135" t="s">
        <v>62</v>
      </c>
      <c r="AJ79" s="148" t="s">
        <v>293</v>
      </c>
      <c r="AK79" s="136" t="s">
        <v>294</v>
      </c>
      <c r="AL79" s="134" t="s">
        <v>235</v>
      </c>
      <c r="AM79" s="151">
        <v>131</v>
      </c>
      <c r="AN79" s="138">
        <v>220.07</v>
      </c>
      <c r="AO79" s="138">
        <f t="shared" si="18"/>
        <v>273.75</v>
      </c>
      <c r="AP79" s="139">
        <f t="shared" si="30"/>
        <v>28829.17</v>
      </c>
      <c r="AQ79" s="139">
        <f t="shared" si="31"/>
        <v>35861.25</v>
      </c>
      <c r="AR79" s="140" t="str">
        <f t="shared" si="32"/>
        <v>2.1.3.6.4</v>
      </c>
      <c r="AS79" s="141" t="s">
        <v>73</v>
      </c>
      <c r="AT79" s="142">
        <v>0.24390000000000001</v>
      </c>
      <c r="AU79" s="144">
        <f t="shared" si="15"/>
        <v>28829.17</v>
      </c>
      <c r="AV79" s="144">
        <f t="shared" si="16"/>
        <v>35861.25</v>
      </c>
      <c r="AW79" s="145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</row>
    <row r="80" spans="1:69" s="67" customFormat="1" ht="16.5" customHeight="1">
      <c r="A80" s="125">
        <f t="shared" si="25"/>
        <v>70</v>
      </c>
      <c r="B80" s="125"/>
      <c r="C80" s="126">
        <v>2</v>
      </c>
      <c r="D80" s="126">
        <v>1</v>
      </c>
      <c r="E80" s="126">
        <v>3</v>
      </c>
      <c r="F80" s="126">
        <v>6</v>
      </c>
      <c r="G80" s="126">
        <v>5</v>
      </c>
      <c r="H80" s="126"/>
      <c r="I80"/>
      <c r="J80" s="127">
        <f t="shared" si="26"/>
        <v>5</v>
      </c>
      <c r="K80" s="128">
        <f t="shared" si="27"/>
        <v>2</v>
      </c>
      <c r="L80" s="128" t="str">
        <f t="shared" si="21"/>
        <v>2.1</v>
      </c>
      <c r="M80" s="128" t="str">
        <f t="shared" si="21"/>
        <v>2.1.3</v>
      </c>
      <c r="N80" s="128" t="str">
        <f t="shared" si="21"/>
        <v>2.1.3.6</v>
      </c>
      <c r="O80" s="128" t="str">
        <f t="shared" si="21"/>
        <v>2.1.3.6.5</v>
      </c>
      <c r="P80" s="129" t="str">
        <f t="shared" si="21"/>
        <v>2.1.3.6.5</v>
      </c>
      <c r="Q80" s="130">
        <f t="shared" si="28"/>
        <v>90172.3</v>
      </c>
      <c r="R80" s="128">
        <f t="shared" si="19"/>
        <v>0</v>
      </c>
      <c r="S80" s="128">
        <f t="shared" si="19"/>
        <v>0</v>
      </c>
      <c r="T80" s="128">
        <f t="shared" si="19"/>
        <v>0</v>
      </c>
      <c r="U80" s="128">
        <f t="shared" si="19"/>
        <v>0</v>
      </c>
      <c r="V80" s="128">
        <f t="shared" si="19"/>
        <v>90172.3</v>
      </c>
      <c r="W80" s="131">
        <f t="shared" si="23"/>
        <v>90172.3</v>
      </c>
      <c r="X80" s="130">
        <f t="shared" si="29"/>
        <v>112165.63</v>
      </c>
      <c r="Y80" s="128">
        <f t="shared" si="20"/>
        <v>0</v>
      </c>
      <c r="Z80" s="128">
        <f t="shared" si="20"/>
        <v>0</v>
      </c>
      <c r="AA80" s="128">
        <f t="shared" si="20"/>
        <v>0</v>
      </c>
      <c r="AB80" s="128">
        <f t="shared" si="20"/>
        <v>0</v>
      </c>
      <c r="AC80" s="128">
        <f t="shared" si="20"/>
        <v>112165.63</v>
      </c>
      <c r="AD80" s="131">
        <f t="shared" si="24"/>
        <v>112165.63</v>
      </c>
      <c r="AE80" s="68"/>
      <c r="AF80" s="132"/>
      <c r="AG80" s="133" t="str">
        <f t="shared" si="33"/>
        <v>2.1.3.6.5</v>
      </c>
      <c r="AH80" s="156" t="s">
        <v>109</v>
      </c>
      <c r="AI80" s="135" t="s">
        <v>65</v>
      </c>
      <c r="AJ80" s="148" t="s">
        <v>295</v>
      </c>
      <c r="AK80" s="136" t="s">
        <v>296</v>
      </c>
      <c r="AL80" s="134" t="s">
        <v>235</v>
      </c>
      <c r="AM80" s="151">
        <v>345.21</v>
      </c>
      <c r="AN80" s="138">
        <v>261.20999999999998</v>
      </c>
      <c r="AO80" s="138">
        <f t="shared" si="18"/>
        <v>324.92</v>
      </c>
      <c r="AP80" s="139">
        <f t="shared" si="30"/>
        <v>90172.3</v>
      </c>
      <c r="AQ80" s="139">
        <f t="shared" si="31"/>
        <v>112165.63</v>
      </c>
      <c r="AR80" s="140" t="str">
        <f t="shared" si="32"/>
        <v>2.1.3.6.5</v>
      </c>
      <c r="AS80" s="141" t="s">
        <v>73</v>
      </c>
      <c r="AT80" s="142">
        <v>0.24390000000000001</v>
      </c>
      <c r="AU80" s="144">
        <f t="shared" si="15"/>
        <v>90172.3</v>
      </c>
      <c r="AV80" s="144">
        <f t="shared" si="16"/>
        <v>112165.63</v>
      </c>
      <c r="AW80" s="145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 s="146"/>
      <c r="BQ80" s="146"/>
    </row>
    <row r="81" spans="1:69" s="67" customFormat="1" ht="35.25" customHeight="1">
      <c r="A81" s="125">
        <f t="shared" si="25"/>
        <v>71</v>
      </c>
      <c r="B81" s="125"/>
      <c r="C81" s="126">
        <v>2</v>
      </c>
      <c r="D81" s="126">
        <v>1</v>
      </c>
      <c r="E81" s="126">
        <v>3</v>
      </c>
      <c r="F81" s="126">
        <v>6</v>
      </c>
      <c r="G81" s="126">
        <v>6</v>
      </c>
      <c r="H81" s="126"/>
      <c r="I81"/>
      <c r="J81" s="127">
        <f>COUNT(C81:H81)</f>
        <v>5</v>
      </c>
      <c r="K81" s="128">
        <f>C81</f>
        <v>2</v>
      </c>
      <c r="L81" s="128" t="str">
        <f t="shared" si="21"/>
        <v>2.1</v>
      </c>
      <c r="M81" s="128" t="str">
        <f t="shared" si="21"/>
        <v>2.1.3</v>
      </c>
      <c r="N81" s="128" t="str">
        <f t="shared" si="21"/>
        <v>2.1.3.6</v>
      </c>
      <c r="O81" s="128" t="str">
        <f t="shared" si="21"/>
        <v>2.1.3.6.6</v>
      </c>
      <c r="P81" s="129" t="str">
        <f t="shared" si="21"/>
        <v>2.1.3.6.6</v>
      </c>
      <c r="Q81" s="130">
        <f>ROUND(AM81*AN81,2)</f>
        <v>8173.24</v>
      </c>
      <c r="R81" s="128">
        <f t="shared" si="19"/>
        <v>0</v>
      </c>
      <c r="S81" s="128">
        <f t="shared" si="19"/>
        <v>0</v>
      </c>
      <c r="T81" s="128">
        <f t="shared" si="19"/>
        <v>0</v>
      </c>
      <c r="U81" s="128">
        <f t="shared" si="19"/>
        <v>0</v>
      </c>
      <c r="V81" s="128">
        <f t="shared" si="19"/>
        <v>8173.24</v>
      </c>
      <c r="W81" s="131">
        <f t="shared" si="23"/>
        <v>8173.24</v>
      </c>
      <c r="X81" s="130">
        <f>IF(B81&lt;&gt;"",0,ROUND(AM81*AO81,2))</f>
        <v>10166.700000000001</v>
      </c>
      <c r="Y81" s="128">
        <f t="shared" si="20"/>
        <v>0</v>
      </c>
      <c r="Z81" s="128">
        <f t="shared" si="20"/>
        <v>0</v>
      </c>
      <c r="AA81" s="128">
        <f t="shared" si="20"/>
        <v>0</v>
      </c>
      <c r="AB81" s="128">
        <f t="shared" si="20"/>
        <v>0</v>
      </c>
      <c r="AC81" s="128">
        <f t="shared" si="20"/>
        <v>10166.700000000001</v>
      </c>
      <c r="AD81" s="131">
        <f t="shared" si="24"/>
        <v>10166.700000000001</v>
      </c>
      <c r="AE81" s="68"/>
      <c r="AF81" s="132"/>
      <c r="AG81" s="133" t="str">
        <f>P81</f>
        <v>2.1.3.6.6</v>
      </c>
      <c r="AH81" s="154">
        <v>39849</v>
      </c>
      <c r="AI81" s="135" t="s">
        <v>63</v>
      </c>
      <c r="AJ81" s="148" t="s">
        <v>297</v>
      </c>
      <c r="AK81" s="136" t="s">
        <v>298</v>
      </c>
      <c r="AL81" s="134" t="s">
        <v>299</v>
      </c>
      <c r="AM81" s="151">
        <v>18.361062170984574</v>
      </c>
      <c r="AN81" s="138">
        <v>445.14</v>
      </c>
      <c r="AO81" s="138">
        <f>IF(AN81&lt;&gt;"",ROUND(AN81*(1+AT81),2),0)</f>
        <v>553.71</v>
      </c>
      <c r="AP81" s="139">
        <f>IF(B81&lt;&gt;"",SUM(R81:W81),ROUND(AM81*AN81,2))</f>
        <v>8173.24</v>
      </c>
      <c r="AQ81" s="139">
        <f>IF(B81&lt;&gt;"",SUM(Y81:AD81),ROUND(AM81*AO81,2))</f>
        <v>10166.700000000001</v>
      </c>
      <c r="AR81" s="140" t="str">
        <f>AG81</f>
        <v>2.1.3.6.6</v>
      </c>
      <c r="AS81" s="141" t="s">
        <v>73</v>
      </c>
      <c r="AT81" s="142">
        <v>0.24390000000000001</v>
      </c>
      <c r="AU81" s="144">
        <f>IF(AL81="","",AP81)</f>
        <v>8173.24</v>
      </c>
      <c r="AV81" s="144">
        <f>IF(AN81&gt;0,AQ81,0)</f>
        <v>10166.700000000001</v>
      </c>
      <c r="AW81" s="145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 s="146"/>
      <c r="BQ81" s="146"/>
    </row>
    <row r="82" spans="1:69" s="67" customFormat="1" ht="35.25" customHeight="1">
      <c r="A82" s="125">
        <f t="shared" si="25"/>
        <v>72</v>
      </c>
      <c r="B82" s="125"/>
      <c r="C82" s="126">
        <v>2</v>
      </c>
      <c r="D82" s="126">
        <v>1</v>
      </c>
      <c r="E82" s="126">
        <v>3</v>
      </c>
      <c r="F82" s="126">
        <v>6</v>
      </c>
      <c r="G82" s="126">
        <v>7</v>
      </c>
      <c r="H82" s="126"/>
      <c r="I82"/>
      <c r="J82" s="127">
        <f>COUNT(C82:H82)</f>
        <v>5</v>
      </c>
      <c r="K82" s="128">
        <f>C82</f>
        <v>2</v>
      </c>
      <c r="L82" s="128" t="str">
        <f t="shared" si="21"/>
        <v>2.1</v>
      </c>
      <c r="M82" s="128" t="str">
        <f t="shared" si="21"/>
        <v>2.1.3</v>
      </c>
      <c r="N82" s="128" t="str">
        <f t="shared" si="21"/>
        <v>2.1.3.6</v>
      </c>
      <c r="O82" s="128" t="str">
        <f t="shared" si="21"/>
        <v>2.1.3.6.7</v>
      </c>
      <c r="P82" s="129" t="str">
        <f t="shared" si="21"/>
        <v>2.1.3.6.7</v>
      </c>
      <c r="Q82" s="130">
        <f>ROUND(AM82*AN82,2)</f>
        <v>606.83000000000004</v>
      </c>
      <c r="R82" s="128">
        <f t="shared" si="19"/>
        <v>0</v>
      </c>
      <c r="S82" s="128">
        <f t="shared" si="19"/>
        <v>0</v>
      </c>
      <c r="T82" s="128">
        <f t="shared" si="19"/>
        <v>0</v>
      </c>
      <c r="U82" s="128">
        <f t="shared" si="19"/>
        <v>0</v>
      </c>
      <c r="V82" s="128">
        <f t="shared" si="19"/>
        <v>606.83000000000004</v>
      </c>
      <c r="W82" s="131">
        <f t="shared" si="23"/>
        <v>606.83000000000004</v>
      </c>
      <c r="X82" s="130">
        <f>IF(B82&lt;&gt;"",0,ROUND(AM82*AO82,2))</f>
        <v>754.82</v>
      </c>
      <c r="Y82" s="128">
        <f t="shared" si="20"/>
        <v>0</v>
      </c>
      <c r="Z82" s="128">
        <f t="shared" si="20"/>
        <v>0</v>
      </c>
      <c r="AA82" s="128">
        <f t="shared" si="20"/>
        <v>0</v>
      </c>
      <c r="AB82" s="128">
        <f t="shared" si="20"/>
        <v>0</v>
      </c>
      <c r="AC82" s="128">
        <f t="shared" si="20"/>
        <v>754.82</v>
      </c>
      <c r="AD82" s="131">
        <f t="shared" si="24"/>
        <v>754.82</v>
      </c>
      <c r="AE82" s="68"/>
      <c r="AF82" s="132"/>
      <c r="AG82" s="133" t="str">
        <f>P82</f>
        <v>2.1.3.6.7</v>
      </c>
      <c r="AH82" s="156">
        <v>103673</v>
      </c>
      <c r="AI82" s="135" t="s">
        <v>62</v>
      </c>
      <c r="AJ82" s="148" t="s">
        <v>300</v>
      </c>
      <c r="AK82" s="136" t="s">
        <v>301</v>
      </c>
      <c r="AL82" s="134" t="s">
        <v>235</v>
      </c>
      <c r="AM82" s="151">
        <v>18.361062170984574</v>
      </c>
      <c r="AN82" s="138">
        <v>33.049999999999997</v>
      </c>
      <c r="AO82" s="138">
        <f>IF(AN82&lt;&gt;"",ROUND(AN82*(1+AT82),2),0)</f>
        <v>41.11</v>
      </c>
      <c r="AP82" s="139">
        <f>IF(B82&lt;&gt;"",SUM(R82:W82),ROUND(AM82*AN82,2))</f>
        <v>606.83000000000004</v>
      </c>
      <c r="AQ82" s="139">
        <f>IF(B82&lt;&gt;"",SUM(Y82:AD82),ROUND(AM82*AO82,2))</f>
        <v>754.82</v>
      </c>
      <c r="AR82" s="140" t="str">
        <f>AG82</f>
        <v>2.1.3.6.7</v>
      </c>
      <c r="AS82" s="141" t="s">
        <v>73</v>
      </c>
      <c r="AT82" s="142">
        <v>0.24390000000000001</v>
      </c>
      <c r="AU82" s="144">
        <f>IF(AL82="","",AP82)</f>
        <v>606.83000000000004</v>
      </c>
      <c r="AV82" s="144">
        <f>IF(AN82&gt;0,AQ82,0)</f>
        <v>754.82</v>
      </c>
      <c r="AW82" s="145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 s="146"/>
      <c r="BQ82" s="146"/>
    </row>
    <row r="83" spans="1:69" s="67" customFormat="1">
      <c r="A83" s="125">
        <f>A81+1</f>
        <v>72</v>
      </c>
      <c r="B83" s="125" t="s">
        <v>90</v>
      </c>
      <c r="C83" s="126">
        <v>2</v>
      </c>
      <c r="D83" s="126">
        <v>1</v>
      </c>
      <c r="E83" s="126">
        <v>3</v>
      </c>
      <c r="F83" s="126">
        <v>7</v>
      </c>
      <c r="G83" s="126"/>
      <c r="H83" s="126"/>
      <c r="I83"/>
      <c r="J83" s="127">
        <f t="shared" si="26"/>
        <v>4</v>
      </c>
      <c r="K83" s="128">
        <f t="shared" si="27"/>
        <v>2</v>
      </c>
      <c r="L83" s="128" t="str">
        <f t="shared" si="21"/>
        <v>2.1</v>
      </c>
      <c r="M83" s="128" t="str">
        <f t="shared" si="21"/>
        <v>2.1.3</v>
      </c>
      <c r="N83" s="128" t="str">
        <f t="shared" si="21"/>
        <v>2.1.3.7</v>
      </c>
      <c r="O83" s="128" t="str">
        <f t="shared" si="21"/>
        <v>2.1.3.7</v>
      </c>
      <c r="P83" s="129" t="str">
        <f t="shared" si="21"/>
        <v>2.1.3.7</v>
      </c>
      <c r="Q83" s="130">
        <f t="shared" si="28"/>
        <v>0</v>
      </c>
      <c r="R83" s="128">
        <f t="shared" si="19"/>
        <v>0</v>
      </c>
      <c r="S83" s="128">
        <f t="shared" si="19"/>
        <v>0</v>
      </c>
      <c r="T83" s="128">
        <f t="shared" si="19"/>
        <v>0</v>
      </c>
      <c r="U83" s="128">
        <f t="shared" si="19"/>
        <v>75672.19</v>
      </c>
      <c r="V83" s="128">
        <f t="shared" si="19"/>
        <v>0</v>
      </c>
      <c r="W83" s="131">
        <f t="shared" si="23"/>
        <v>0</v>
      </c>
      <c r="X83" s="130">
        <f t="shared" si="29"/>
        <v>0</v>
      </c>
      <c r="Y83" s="128">
        <f t="shared" si="20"/>
        <v>0</v>
      </c>
      <c r="Z83" s="128">
        <f t="shared" si="20"/>
        <v>0</v>
      </c>
      <c r="AA83" s="128">
        <f t="shared" si="20"/>
        <v>0</v>
      </c>
      <c r="AB83" s="128">
        <f t="shared" si="20"/>
        <v>94101.72</v>
      </c>
      <c r="AC83" s="128">
        <f t="shared" si="20"/>
        <v>0</v>
      </c>
      <c r="AD83" s="131">
        <f t="shared" si="24"/>
        <v>0</v>
      </c>
      <c r="AE83" s="68"/>
      <c r="AF83" s="132"/>
      <c r="AG83" s="133" t="str">
        <f t="shared" si="33"/>
        <v>2.1.3.7</v>
      </c>
      <c r="AH83" s="156"/>
      <c r="AI83" s="135" t="s">
        <v>73</v>
      </c>
      <c r="AJ83" s="148" t="s">
        <v>190</v>
      </c>
      <c r="AK83" s="136" t="s">
        <v>110</v>
      </c>
      <c r="AL83" s="134"/>
      <c r="AM83" s="151">
        <v>0</v>
      </c>
      <c r="AN83" s="138"/>
      <c r="AO83" s="138">
        <f t="shared" si="18"/>
        <v>0</v>
      </c>
      <c r="AP83" s="139">
        <f t="shared" si="30"/>
        <v>75672.19</v>
      </c>
      <c r="AQ83" s="139">
        <f t="shared" si="31"/>
        <v>94101.72</v>
      </c>
      <c r="AR83" s="140" t="str">
        <f t="shared" si="32"/>
        <v>2.1.3.7</v>
      </c>
      <c r="AS83" s="141" t="s">
        <v>73</v>
      </c>
      <c r="AT83" s="142">
        <v>0</v>
      </c>
      <c r="AU83" s="144" t="str">
        <f t="shared" ref="AU83:AU146" si="34">IF(AL83="","",AP83)</f>
        <v/>
      </c>
      <c r="AV83" s="144">
        <f t="shared" ref="AV83:AV146" si="35">IF(AN83&gt;0,AQ83,0)</f>
        <v>0</v>
      </c>
      <c r="AW83" s="145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 s="146"/>
      <c r="BQ83" s="146"/>
    </row>
    <row r="84" spans="1:69" s="67" customFormat="1" ht="48" customHeight="1">
      <c r="A84" s="125">
        <f t="shared" si="25"/>
        <v>73</v>
      </c>
      <c r="B84" s="125"/>
      <c r="C84" s="126">
        <v>2</v>
      </c>
      <c r="D84" s="126">
        <v>1</v>
      </c>
      <c r="E84" s="126">
        <v>3</v>
      </c>
      <c r="F84" s="126">
        <v>7</v>
      </c>
      <c r="G84" s="126">
        <v>1</v>
      </c>
      <c r="H84" s="126"/>
      <c r="I84"/>
      <c r="J84" s="127">
        <f t="shared" si="26"/>
        <v>5</v>
      </c>
      <c r="K84" s="128">
        <f t="shared" si="27"/>
        <v>2</v>
      </c>
      <c r="L84" s="128" t="str">
        <f t="shared" si="21"/>
        <v>2.1</v>
      </c>
      <c r="M84" s="128" t="str">
        <f t="shared" si="21"/>
        <v>2.1.3</v>
      </c>
      <c r="N84" s="128" t="str">
        <f t="shared" si="21"/>
        <v>2.1.3.7</v>
      </c>
      <c r="O84" s="128" t="str">
        <f t="shared" si="21"/>
        <v>2.1.3.7.1</v>
      </c>
      <c r="P84" s="129" t="str">
        <f t="shared" si="21"/>
        <v>2.1.3.7.1</v>
      </c>
      <c r="Q84" s="130">
        <f t="shared" si="28"/>
        <v>70706.070000000007</v>
      </c>
      <c r="R84" s="128">
        <f t="shared" si="19"/>
        <v>0</v>
      </c>
      <c r="S84" s="128">
        <f t="shared" si="19"/>
        <v>0</v>
      </c>
      <c r="T84" s="128">
        <f t="shared" si="19"/>
        <v>0</v>
      </c>
      <c r="U84" s="128">
        <f t="shared" si="19"/>
        <v>0</v>
      </c>
      <c r="V84" s="128">
        <f t="shared" si="19"/>
        <v>70706.070000000007</v>
      </c>
      <c r="W84" s="131">
        <f t="shared" si="23"/>
        <v>70706.070000000007</v>
      </c>
      <c r="X84" s="130">
        <f t="shared" si="29"/>
        <v>87924.65</v>
      </c>
      <c r="Y84" s="128">
        <f t="shared" si="20"/>
        <v>0</v>
      </c>
      <c r="Z84" s="128">
        <f t="shared" si="20"/>
        <v>0</v>
      </c>
      <c r="AA84" s="128">
        <f t="shared" si="20"/>
        <v>0</v>
      </c>
      <c r="AB84" s="128">
        <f t="shared" si="20"/>
        <v>0</v>
      </c>
      <c r="AC84" s="128">
        <f t="shared" si="20"/>
        <v>87924.65</v>
      </c>
      <c r="AD84" s="131">
        <f t="shared" si="24"/>
        <v>87924.65</v>
      </c>
      <c r="AE84" s="68"/>
      <c r="AF84" s="132"/>
      <c r="AG84" s="133" t="str">
        <f t="shared" si="33"/>
        <v>2.1.3.7.1</v>
      </c>
      <c r="AH84" s="157">
        <v>93365</v>
      </c>
      <c r="AI84" s="135" t="s">
        <v>62</v>
      </c>
      <c r="AJ84" s="148" t="s">
        <v>302</v>
      </c>
      <c r="AK84" s="136" t="s">
        <v>303</v>
      </c>
      <c r="AL84" s="134" t="s">
        <v>235</v>
      </c>
      <c r="AM84" s="151">
        <v>6105.8785517015367</v>
      </c>
      <c r="AN84" s="138">
        <v>11.58</v>
      </c>
      <c r="AO84" s="138">
        <f t="shared" si="18"/>
        <v>14.4</v>
      </c>
      <c r="AP84" s="139">
        <f t="shared" si="30"/>
        <v>70706.070000000007</v>
      </c>
      <c r="AQ84" s="139">
        <f t="shared" si="31"/>
        <v>87924.65</v>
      </c>
      <c r="AR84" s="140" t="str">
        <f t="shared" si="32"/>
        <v>2.1.3.7.1</v>
      </c>
      <c r="AS84" s="141" t="s">
        <v>73</v>
      </c>
      <c r="AT84" s="142">
        <v>0.24390000000000001</v>
      </c>
      <c r="AU84" s="144">
        <f t="shared" si="34"/>
        <v>70706.070000000007</v>
      </c>
      <c r="AV84" s="144">
        <f t="shared" si="35"/>
        <v>87924.65</v>
      </c>
      <c r="AW84" s="145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</row>
    <row r="85" spans="1:69" s="67" customFormat="1" ht="33.6" customHeight="1">
      <c r="A85" s="125">
        <f t="shared" si="25"/>
        <v>74</v>
      </c>
      <c r="B85" s="125"/>
      <c r="C85" s="126">
        <v>2</v>
      </c>
      <c r="D85" s="126">
        <v>1</v>
      </c>
      <c r="E85" s="126">
        <v>3</v>
      </c>
      <c r="F85" s="126">
        <v>7</v>
      </c>
      <c r="G85" s="126">
        <v>2</v>
      </c>
      <c r="H85" s="126"/>
      <c r="I85"/>
      <c r="J85" s="127">
        <f t="shared" si="26"/>
        <v>5</v>
      </c>
      <c r="K85" s="128">
        <f t="shared" si="27"/>
        <v>2</v>
      </c>
      <c r="L85" s="128" t="str">
        <f t="shared" si="21"/>
        <v>2.1</v>
      </c>
      <c r="M85" s="128" t="str">
        <f t="shared" si="21"/>
        <v>2.1.3</v>
      </c>
      <c r="N85" s="128" t="str">
        <f t="shared" si="21"/>
        <v>2.1.3.7</v>
      </c>
      <c r="O85" s="128" t="str">
        <f t="shared" si="21"/>
        <v>2.1.3.7.2</v>
      </c>
      <c r="P85" s="129" t="str">
        <f t="shared" si="21"/>
        <v>2.1.3.7.2</v>
      </c>
      <c r="Q85" s="130">
        <f t="shared" si="28"/>
        <v>4966.12</v>
      </c>
      <c r="R85" s="128">
        <f t="shared" si="19"/>
        <v>0</v>
      </c>
      <c r="S85" s="128">
        <f t="shared" si="19"/>
        <v>0</v>
      </c>
      <c r="T85" s="128">
        <f t="shared" si="19"/>
        <v>0</v>
      </c>
      <c r="U85" s="128">
        <f t="shared" si="19"/>
        <v>0</v>
      </c>
      <c r="V85" s="128">
        <f t="shared" si="19"/>
        <v>4966.12</v>
      </c>
      <c r="W85" s="131">
        <f t="shared" si="23"/>
        <v>4966.12</v>
      </c>
      <c r="X85" s="130">
        <f t="shared" si="29"/>
        <v>6177.07</v>
      </c>
      <c r="Y85" s="128">
        <f t="shared" si="20"/>
        <v>0</v>
      </c>
      <c r="Z85" s="128">
        <f t="shared" si="20"/>
        <v>0</v>
      </c>
      <c r="AA85" s="128">
        <f t="shared" si="20"/>
        <v>0</v>
      </c>
      <c r="AB85" s="128">
        <f t="shared" si="20"/>
        <v>0</v>
      </c>
      <c r="AC85" s="128">
        <f t="shared" si="20"/>
        <v>6177.07</v>
      </c>
      <c r="AD85" s="131">
        <f t="shared" si="24"/>
        <v>6177.07</v>
      </c>
      <c r="AE85" s="68"/>
      <c r="AF85" s="132"/>
      <c r="AG85" s="133" t="str">
        <f t="shared" si="33"/>
        <v>2.1.3.7.2</v>
      </c>
      <c r="AH85" s="157" t="s">
        <v>111</v>
      </c>
      <c r="AI85" s="135" t="s">
        <v>65</v>
      </c>
      <c r="AJ85" s="148" t="s">
        <v>304</v>
      </c>
      <c r="AK85" s="136" t="s">
        <v>305</v>
      </c>
      <c r="AL85" s="134" t="s">
        <v>235</v>
      </c>
      <c r="AM85" s="151">
        <v>104.572</v>
      </c>
      <c r="AN85" s="138">
        <v>47.49</v>
      </c>
      <c r="AO85" s="138">
        <f t="shared" si="18"/>
        <v>59.07</v>
      </c>
      <c r="AP85" s="139">
        <f t="shared" si="30"/>
        <v>4966.12</v>
      </c>
      <c r="AQ85" s="139">
        <f t="shared" si="31"/>
        <v>6177.07</v>
      </c>
      <c r="AR85" s="140" t="str">
        <f t="shared" si="32"/>
        <v>2.1.3.7.2</v>
      </c>
      <c r="AS85" s="141" t="s">
        <v>73</v>
      </c>
      <c r="AT85" s="142">
        <v>0.24390000000000001</v>
      </c>
      <c r="AU85" s="144">
        <f t="shared" si="34"/>
        <v>4966.12</v>
      </c>
      <c r="AV85" s="144">
        <f t="shared" si="35"/>
        <v>6177.07</v>
      </c>
      <c r="AW85" s="14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</row>
    <row r="86" spans="1:69" s="67" customFormat="1">
      <c r="A86" s="125">
        <f t="shared" si="25"/>
        <v>75</v>
      </c>
      <c r="B86" s="125" t="s">
        <v>90</v>
      </c>
      <c r="C86" s="126">
        <v>2</v>
      </c>
      <c r="D86" s="126">
        <v>1</v>
      </c>
      <c r="E86" s="126">
        <v>3</v>
      </c>
      <c r="F86" s="126">
        <v>8</v>
      </c>
      <c r="G86" s="126"/>
      <c r="H86" s="126"/>
      <c r="I86"/>
      <c r="J86" s="127">
        <f t="shared" si="26"/>
        <v>4</v>
      </c>
      <c r="K86" s="128">
        <f t="shared" si="27"/>
        <v>2</v>
      </c>
      <c r="L86" s="128" t="str">
        <f t="shared" si="21"/>
        <v>2.1</v>
      </c>
      <c r="M86" s="128" t="str">
        <f t="shared" si="21"/>
        <v>2.1.3</v>
      </c>
      <c r="N86" s="128" t="str">
        <f t="shared" si="21"/>
        <v>2.1.3.8</v>
      </c>
      <c r="O86" s="128" t="str">
        <f t="shared" si="21"/>
        <v>2.1.3.8</v>
      </c>
      <c r="P86" s="129" t="str">
        <f t="shared" si="21"/>
        <v>2.1.3.8</v>
      </c>
      <c r="Q86" s="130">
        <f t="shared" si="28"/>
        <v>0</v>
      </c>
      <c r="R86" s="128">
        <f t="shared" si="19"/>
        <v>0</v>
      </c>
      <c r="S86" s="128">
        <f t="shared" si="19"/>
        <v>0</v>
      </c>
      <c r="T86" s="128">
        <f t="shared" si="19"/>
        <v>0</v>
      </c>
      <c r="U86" s="128">
        <f t="shared" si="19"/>
        <v>218124.24</v>
      </c>
      <c r="V86" s="128">
        <f t="shared" si="19"/>
        <v>0</v>
      </c>
      <c r="W86" s="131">
        <f t="shared" si="23"/>
        <v>0</v>
      </c>
      <c r="X86" s="130">
        <f t="shared" si="29"/>
        <v>0</v>
      </c>
      <c r="Y86" s="128">
        <f t="shared" si="20"/>
        <v>0</v>
      </c>
      <c r="Z86" s="128">
        <f t="shared" si="20"/>
        <v>0</v>
      </c>
      <c r="AA86" s="128">
        <f t="shared" si="20"/>
        <v>0</v>
      </c>
      <c r="AB86" s="128">
        <f t="shared" si="20"/>
        <v>271457.06000000006</v>
      </c>
      <c r="AC86" s="128">
        <f t="shared" si="20"/>
        <v>0</v>
      </c>
      <c r="AD86" s="131">
        <f t="shared" si="24"/>
        <v>0</v>
      </c>
      <c r="AE86" s="68"/>
      <c r="AF86" s="132"/>
      <c r="AG86" s="133" t="str">
        <f t="shared" si="33"/>
        <v>2.1.3.8</v>
      </c>
      <c r="AH86" s="156"/>
      <c r="AI86" s="135" t="s">
        <v>73</v>
      </c>
      <c r="AJ86" s="148" t="s">
        <v>190</v>
      </c>
      <c r="AK86" s="136" t="s">
        <v>112</v>
      </c>
      <c r="AL86" s="134"/>
      <c r="AM86" s="151">
        <v>0</v>
      </c>
      <c r="AN86" s="138"/>
      <c r="AO86" s="138">
        <f t="shared" si="18"/>
        <v>0</v>
      </c>
      <c r="AP86" s="139">
        <f t="shared" si="30"/>
        <v>218124.24</v>
      </c>
      <c r="AQ86" s="139">
        <f t="shared" si="31"/>
        <v>271457.06000000006</v>
      </c>
      <c r="AR86" s="140" t="str">
        <f t="shared" si="32"/>
        <v>2.1.3.8</v>
      </c>
      <c r="AS86" s="141" t="s">
        <v>73</v>
      </c>
      <c r="AT86" s="142">
        <v>0</v>
      </c>
      <c r="AU86" s="144" t="str">
        <f t="shared" si="34"/>
        <v/>
      </c>
      <c r="AV86" s="144">
        <f t="shared" si="35"/>
        <v>0</v>
      </c>
      <c r="AW86" s="145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 s="146"/>
      <c r="BQ86" s="146"/>
    </row>
    <row r="87" spans="1:69" s="67" customFormat="1" ht="47.25" customHeight="1">
      <c r="A87" s="125">
        <f t="shared" si="25"/>
        <v>76</v>
      </c>
      <c r="B87" s="125"/>
      <c r="C87" s="126">
        <v>2</v>
      </c>
      <c r="D87" s="126">
        <v>1</v>
      </c>
      <c r="E87" s="126">
        <v>3</v>
      </c>
      <c r="F87" s="126">
        <v>8</v>
      </c>
      <c r="G87" s="126">
        <v>1</v>
      </c>
      <c r="H87" s="126"/>
      <c r="I87"/>
      <c r="J87" s="127">
        <f t="shared" si="26"/>
        <v>5</v>
      </c>
      <c r="K87" s="128">
        <f t="shared" si="27"/>
        <v>2</v>
      </c>
      <c r="L87" s="128" t="str">
        <f t="shared" si="21"/>
        <v>2.1</v>
      </c>
      <c r="M87" s="128" t="str">
        <f t="shared" si="21"/>
        <v>2.1.3</v>
      </c>
      <c r="N87" s="128" t="str">
        <f t="shared" si="21"/>
        <v>2.1.3.8</v>
      </c>
      <c r="O87" s="128" t="str">
        <f t="shared" si="21"/>
        <v>2.1.3.8.1</v>
      </c>
      <c r="P87" s="129" t="str">
        <f t="shared" si="21"/>
        <v>2.1.3.8.1</v>
      </c>
      <c r="Q87" s="130">
        <f t="shared" si="28"/>
        <v>29753.37</v>
      </c>
      <c r="R87" s="128">
        <f t="shared" si="19"/>
        <v>0</v>
      </c>
      <c r="S87" s="128">
        <f t="shared" si="19"/>
        <v>0</v>
      </c>
      <c r="T87" s="128">
        <f t="shared" si="19"/>
        <v>0</v>
      </c>
      <c r="U87" s="128">
        <f t="shared" si="19"/>
        <v>0</v>
      </c>
      <c r="V87" s="128">
        <f t="shared" si="19"/>
        <v>29753.37</v>
      </c>
      <c r="W87" s="131">
        <f t="shared" si="23"/>
        <v>29753.37</v>
      </c>
      <c r="X87" s="130">
        <f t="shared" si="29"/>
        <v>36989.46</v>
      </c>
      <c r="Y87" s="128">
        <f t="shared" si="20"/>
        <v>0</v>
      </c>
      <c r="Z87" s="128">
        <f t="shared" si="20"/>
        <v>0</v>
      </c>
      <c r="AA87" s="128">
        <f t="shared" si="20"/>
        <v>0</v>
      </c>
      <c r="AB87" s="128">
        <f t="shared" si="20"/>
        <v>0</v>
      </c>
      <c r="AC87" s="128">
        <f t="shared" si="20"/>
        <v>36989.46</v>
      </c>
      <c r="AD87" s="131">
        <f t="shared" si="24"/>
        <v>36989.46</v>
      </c>
      <c r="AE87" s="68"/>
      <c r="AF87" s="132"/>
      <c r="AG87" s="133" t="str">
        <f t="shared" si="33"/>
        <v>2.1.3.8.1</v>
      </c>
      <c r="AH87" s="156">
        <v>100982</v>
      </c>
      <c r="AI87" s="135" t="s">
        <v>62</v>
      </c>
      <c r="AJ87" s="148" t="s">
        <v>233</v>
      </c>
      <c r="AK87" s="136" t="s">
        <v>234</v>
      </c>
      <c r="AL87" s="134" t="s">
        <v>235</v>
      </c>
      <c r="AM87" s="151">
        <v>4494.4667606793573</v>
      </c>
      <c r="AN87" s="138">
        <v>6.62</v>
      </c>
      <c r="AO87" s="138">
        <f t="shared" si="18"/>
        <v>8.23</v>
      </c>
      <c r="AP87" s="139">
        <f t="shared" si="30"/>
        <v>29753.37</v>
      </c>
      <c r="AQ87" s="139">
        <f t="shared" si="31"/>
        <v>36989.46</v>
      </c>
      <c r="AR87" s="140" t="str">
        <f t="shared" si="32"/>
        <v>2.1.3.8.1</v>
      </c>
      <c r="AS87" s="141" t="s">
        <v>73</v>
      </c>
      <c r="AT87" s="142">
        <v>0.24390000000000001</v>
      </c>
      <c r="AU87" s="144">
        <f t="shared" si="34"/>
        <v>29753.37</v>
      </c>
      <c r="AV87" s="144">
        <f t="shared" si="35"/>
        <v>36989.46</v>
      </c>
      <c r="AW87" s="145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</row>
    <row r="88" spans="1:69" s="67" customFormat="1" ht="30.6" customHeight="1">
      <c r="A88" s="125">
        <f t="shared" si="25"/>
        <v>77</v>
      </c>
      <c r="B88" s="125"/>
      <c r="C88" s="126">
        <v>2</v>
      </c>
      <c r="D88" s="126">
        <v>1</v>
      </c>
      <c r="E88" s="126">
        <v>3</v>
      </c>
      <c r="F88" s="126">
        <v>8</v>
      </c>
      <c r="G88" s="126">
        <v>2</v>
      </c>
      <c r="H88" s="126"/>
      <c r="I88"/>
      <c r="J88" s="127">
        <f t="shared" si="26"/>
        <v>5</v>
      </c>
      <c r="K88" s="128">
        <f t="shared" si="27"/>
        <v>2</v>
      </c>
      <c r="L88" s="128" t="str">
        <f t="shared" si="21"/>
        <v>2.1</v>
      </c>
      <c r="M88" s="128" t="str">
        <f t="shared" si="21"/>
        <v>2.1.3</v>
      </c>
      <c r="N88" s="128" t="str">
        <f t="shared" si="21"/>
        <v>2.1.3.8</v>
      </c>
      <c r="O88" s="128" t="str">
        <f t="shared" si="21"/>
        <v>2.1.3.8.2</v>
      </c>
      <c r="P88" s="129" t="str">
        <f t="shared" si="21"/>
        <v>2.1.3.8.2</v>
      </c>
      <c r="Q88" s="130">
        <f t="shared" si="28"/>
        <v>1544.43</v>
      </c>
      <c r="R88" s="128">
        <f t="shared" si="19"/>
        <v>0</v>
      </c>
      <c r="S88" s="128">
        <f t="shared" si="19"/>
        <v>0</v>
      </c>
      <c r="T88" s="128">
        <f t="shared" si="19"/>
        <v>0</v>
      </c>
      <c r="U88" s="128">
        <f t="shared" si="19"/>
        <v>0</v>
      </c>
      <c r="V88" s="128">
        <f t="shared" si="19"/>
        <v>1544.43</v>
      </c>
      <c r="W88" s="131">
        <f t="shared" si="23"/>
        <v>1544.43</v>
      </c>
      <c r="X88" s="130">
        <f t="shared" si="29"/>
        <v>1919.18</v>
      </c>
      <c r="Y88" s="128">
        <f t="shared" si="20"/>
        <v>0</v>
      </c>
      <c r="Z88" s="128">
        <f t="shared" si="20"/>
        <v>0</v>
      </c>
      <c r="AA88" s="128">
        <f t="shared" si="20"/>
        <v>0</v>
      </c>
      <c r="AB88" s="128">
        <f t="shared" si="20"/>
        <v>0</v>
      </c>
      <c r="AC88" s="128">
        <f t="shared" si="20"/>
        <v>1919.18</v>
      </c>
      <c r="AD88" s="131">
        <f t="shared" si="24"/>
        <v>1919.18</v>
      </c>
      <c r="AE88" s="68"/>
      <c r="AF88" s="132"/>
      <c r="AG88" s="133" t="str">
        <f t="shared" si="33"/>
        <v>2.1.3.8.2</v>
      </c>
      <c r="AH88" s="154" t="s">
        <v>113</v>
      </c>
      <c r="AI88" s="135" t="s">
        <v>65</v>
      </c>
      <c r="AJ88" s="148" t="s">
        <v>306</v>
      </c>
      <c r="AK88" s="136" t="s">
        <v>307</v>
      </c>
      <c r="AL88" s="134" t="s">
        <v>235</v>
      </c>
      <c r="AM88" s="151">
        <v>567.80343500000004</v>
      </c>
      <c r="AN88" s="138">
        <v>2.72</v>
      </c>
      <c r="AO88" s="138">
        <f t="shared" si="18"/>
        <v>3.38</v>
      </c>
      <c r="AP88" s="139">
        <f t="shared" si="30"/>
        <v>1544.43</v>
      </c>
      <c r="AQ88" s="139">
        <f t="shared" si="31"/>
        <v>1919.18</v>
      </c>
      <c r="AR88" s="140" t="str">
        <f t="shared" si="32"/>
        <v>2.1.3.8.2</v>
      </c>
      <c r="AS88" s="141"/>
      <c r="AT88" s="142">
        <v>0.24390000000000001</v>
      </c>
      <c r="AU88" s="144">
        <f t="shared" si="34"/>
        <v>1544.43</v>
      </c>
      <c r="AV88" s="144">
        <f t="shared" si="35"/>
        <v>1919.18</v>
      </c>
      <c r="AW88" s="145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</row>
    <row r="89" spans="1:69" s="67" customFormat="1" ht="33.75" customHeight="1">
      <c r="A89" s="125">
        <f t="shared" si="25"/>
        <v>78</v>
      </c>
      <c r="B89" s="125"/>
      <c r="C89" s="126">
        <v>2</v>
      </c>
      <c r="D89" s="126">
        <v>1</v>
      </c>
      <c r="E89" s="126">
        <v>3</v>
      </c>
      <c r="F89" s="126">
        <v>8</v>
      </c>
      <c r="G89" s="126">
        <v>3</v>
      </c>
      <c r="H89" s="126"/>
      <c r="I89"/>
      <c r="J89" s="127">
        <f t="shared" si="26"/>
        <v>5</v>
      </c>
      <c r="K89" s="128">
        <f t="shared" si="27"/>
        <v>2</v>
      </c>
      <c r="L89" s="128" t="str">
        <f t="shared" si="21"/>
        <v>2.1</v>
      </c>
      <c r="M89" s="128" t="str">
        <f t="shared" si="21"/>
        <v>2.1.3</v>
      </c>
      <c r="N89" s="128" t="str">
        <f t="shared" si="21"/>
        <v>2.1.3.8</v>
      </c>
      <c r="O89" s="128" t="str">
        <f t="shared" si="21"/>
        <v>2.1.3.8.3</v>
      </c>
      <c r="P89" s="129" t="str">
        <f t="shared" si="21"/>
        <v>2.1.3.8.3</v>
      </c>
      <c r="Q89" s="130">
        <f t="shared" si="28"/>
        <v>61425.11</v>
      </c>
      <c r="R89" s="128">
        <f t="shared" si="19"/>
        <v>0</v>
      </c>
      <c r="S89" s="128">
        <f t="shared" si="19"/>
        <v>0</v>
      </c>
      <c r="T89" s="128">
        <f t="shared" si="19"/>
        <v>0</v>
      </c>
      <c r="U89" s="128">
        <f t="shared" si="19"/>
        <v>0</v>
      </c>
      <c r="V89" s="128">
        <f t="shared" si="19"/>
        <v>61425.11</v>
      </c>
      <c r="W89" s="131">
        <f t="shared" si="23"/>
        <v>61425.11</v>
      </c>
      <c r="X89" s="130">
        <f t="shared" si="29"/>
        <v>76505.53</v>
      </c>
      <c r="Y89" s="128">
        <f t="shared" si="20"/>
        <v>0</v>
      </c>
      <c r="Z89" s="128">
        <f t="shared" si="20"/>
        <v>0</v>
      </c>
      <c r="AA89" s="128">
        <f t="shared" si="20"/>
        <v>0</v>
      </c>
      <c r="AB89" s="128">
        <f t="shared" si="20"/>
        <v>0</v>
      </c>
      <c r="AC89" s="128">
        <f t="shared" si="20"/>
        <v>76505.53</v>
      </c>
      <c r="AD89" s="131">
        <f t="shared" si="24"/>
        <v>76505.53</v>
      </c>
      <c r="AE89" s="68"/>
      <c r="AF89" s="132"/>
      <c r="AG89" s="133" t="str">
        <f t="shared" si="33"/>
        <v>2.1.3.8.3</v>
      </c>
      <c r="AH89" s="134">
        <v>95875</v>
      </c>
      <c r="AI89" s="135" t="s">
        <v>62</v>
      </c>
      <c r="AJ89" s="148" t="s">
        <v>236</v>
      </c>
      <c r="AK89" s="136" t="s">
        <v>237</v>
      </c>
      <c r="AL89" s="134" t="s">
        <v>238</v>
      </c>
      <c r="AM89" s="151">
        <v>36781.505565434862</v>
      </c>
      <c r="AN89" s="138">
        <v>1.67</v>
      </c>
      <c r="AO89" s="138">
        <f t="shared" si="18"/>
        <v>2.08</v>
      </c>
      <c r="AP89" s="139">
        <f t="shared" si="30"/>
        <v>61425.11</v>
      </c>
      <c r="AQ89" s="139">
        <f t="shared" si="31"/>
        <v>76505.53</v>
      </c>
      <c r="AR89" s="140" t="str">
        <f t="shared" si="32"/>
        <v>2.1.3.8.3</v>
      </c>
      <c r="AS89" s="141" t="s">
        <v>73</v>
      </c>
      <c r="AT89" s="142">
        <v>0.24390000000000001</v>
      </c>
      <c r="AU89" s="144">
        <f t="shared" si="34"/>
        <v>61425.11</v>
      </c>
      <c r="AV89" s="144">
        <f t="shared" si="35"/>
        <v>76505.53</v>
      </c>
      <c r="AW89" s="145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 s="146"/>
      <c r="BQ89" s="146"/>
    </row>
    <row r="90" spans="1:69" s="67" customFormat="1" ht="15" customHeight="1">
      <c r="A90" s="125">
        <f t="shared" si="25"/>
        <v>79</v>
      </c>
      <c r="B90" s="125"/>
      <c r="C90" s="126">
        <v>2</v>
      </c>
      <c r="D90" s="126">
        <v>1</v>
      </c>
      <c r="E90" s="126">
        <v>3</v>
      </c>
      <c r="F90" s="126">
        <v>8</v>
      </c>
      <c r="G90" s="126">
        <v>4</v>
      </c>
      <c r="H90" s="126"/>
      <c r="I90"/>
      <c r="J90" s="127">
        <f t="shared" si="26"/>
        <v>5</v>
      </c>
      <c r="K90" s="128">
        <f t="shared" si="27"/>
        <v>2</v>
      </c>
      <c r="L90" s="128" t="str">
        <f t="shared" si="21"/>
        <v>2.1</v>
      </c>
      <c r="M90" s="128" t="str">
        <f t="shared" si="21"/>
        <v>2.1.3</v>
      </c>
      <c r="N90" s="128" t="str">
        <f t="shared" si="21"/>
        <v>2.1.3.8</v>
      </c>
      <c r="O90" s="128" t="str">
        <f t="shared" si="21"/>
        <v>2.1.3.8.4</v>
      </c>
      <c r="P90" s="129" t="str">
        <f t="shared" si="21"/>
        <v>2.1.3.8.4</v>
      </c>
      <c r="Q90" s="130">
        <f t="shared" si="28"/>
        <v>50574.57</v>
      </c>
      <c r="R90" s="128">
        <f t="shared" si="19"/>
        <v>0</v>
      </c>
      <c r="S90" s="128">
        <f t="shared" si="19"/>
        <v>0</v>
      </c>
      <c r="T90" s="128">
        <f t="shared" si="19"/>
        <v>0</v>
      </c>
      <c r="U90" s="128">
        <f t="shared" si="19"/>
        <v>0</v>
      </c>
      <c r="V90" s="128">
        <f t="shared" si="19"/>
        <v>50574.57</v>
      </c>
      <c r="W90" s="131">
        <f t="shared" si="23"/>
        <v>50574.57</v>
      </c>
      <c r="X90" s="130">
        <f t="shared" si="29"/>
        <v>62896.37</v>
      </c>
      <c r="Y90" s="128">
        <f t="shared" si="20"/>
        <v>0</v>
      </c>
      <c r="Z90" s="128">
        <f t="shared" si="20"/>
        <v>0</v>
      </c>
      <c r="AA90" s="128">
        <f t="shared" si="20"/>
        <v>0</v>
      </c>
      <c r="AB90" s="128">
        <f t="shared" si="20"/>
        <v>0</v>
      </c>
      <c r="AC90" s="128">
        <f t="shared" si="20"/>
        <v>62896.37</v>
      </c>
      <c r="AD90" s="131">
        <f t="shared" si="24"/>
        <v>62896.37</v>
      </c>
      <c r="AE90" s="68"/>
      <c r="AF90" s="132"/>
      <c r="AG90" s="133" t="str">
        <f t="shared" si="33"/>
        <v>2.1.3.8.4</v>
      </c>
      <c r="AH90" s="156" t="s">
        <v>92</v>
      </c>
      <c r="AI90" s="135" t="s">
        <v>64</v>
      </c>
      <c r="AJ90" s="148" t="s">
        <v>239</v>
      </c>
      <c r="AK90" s="136" t="s">
        <v>240</v>
      </c>
      <c r="AL90" s="134" t="s">
        <v>235</v>
      </c>
      <c r="AM90" s="151">
        <v>4597.6881956793577</v>
      </c>
      <c r="AN90" s="138">
        <v>11</v>
      </c>
      <c r="AO90" s="138">
        <f t="shared" si="18"/>
        <v>13.68</v>
      </c>
      <c r="AP90" s="139">
        <f t="shared" si="30"/>
        <v>50574.57</v>
      </c>
      <c r="AQ90" s="139">
        <f t="shared" si="31"/>
        <v>62896.37</v>
      </c>
      <c r="AR90" s="140" t="str">
        <f t="shared" si="32"/>
        <v>2.1.3.8.4</v>
      </c>
      <c r="AS90" s="141" t="s">
        <v>73</v>
      </c>
      <c r="AT90" s="142">
        <v>0.24390000000000001</v>
      </c>
      <c r="AU90" s="144">
        <f t="shared" si="34"/>
        <v>50574.57</v>
      </c>
      <c r="AV90" s="144">
        <f t="shared" si="35"/>
        <v>62896.37</v>
      </c>
      <c r="AW90" s="145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 s="67">
        <f>SUMIF(AF:AF,"SIM",BN:BN)</f>
        <v>0</v>
      </c>
    </row>
    <row r="91" spans="1:69" s="67" customFormat="1" ht="33">
      <c r="A91" s="125">
        <f t="shared" si="25"/>
        <v>80</v>
      </c>
      <c r="B91" s="125"/>
      <c r="C91" s="126">
        <v>2</v>
      </c>
      <c r="D91" s="126">
        <v>1</v>
      </c>
      <c r="E91" s="126">
        <v>3</v>
      </c>
      <c r="F91" s="126">
        <v>8</v>
      </c>
      <c r="G91" s="126">
        <v>5</v>
      </c>
      <c r="H91" s="126"/>
      <c r="I91"/>
      <c r="J91" s="127">
        <f t="shared" si="26"/>
        <v>5</v>
      </c>
      <c r="K91" s="128">
        <f t="shared" si="27"/>
        <v>2</v>
      </c>
      <c r="L91" s="128" t="str">
        <f t="shared" si="21"/>
        <v>2.1</v>
      </c>
      <c r="M91" s="128" t="str">
        <f t="shared" si="21"/>
        <v>2.1.3</v>
      </c>
      <c r="N91" s="128" t="str">
        <f t="shared" si="21"/>
        <v>2.1.3.8</v>
      </c>
      <c r="O91" s="128" t="str">
        <f t="shared" si="21"/>
        <v>2.1.3.8.5</v>
      </c>
      <c r="P91" s="129" t="str">
        <f t="shared" si="21"/>
        <v>2.1.3.8.5</v>
      </c>
      <c r="Q91" s="130">
        <f t="shared" si="28"/>
        <v>27831.39</v>
      </c>
      <c r="R91" s="128">
        <f t="shared" si="19"/>
        <v>0</v>
      </c>
      <c r="S91" s="128">
        <f t="shared" si="19"/>
        <v>0</v>
      </c>
      <c r="T91" s="128">
        <f t="shared" si="19"/>
        <v>0</v>
      </c>
      <c r="U91" s="128">
        <f t="shared" si="19"/>
        <v>0</v>
      </c>
      <c r="V91" s="128">
        <f t="shared" si="19"/>
        <v>27831.39</v>
      </c>
      <c r="W91" s="131">
        <f t="shared" si="23"/>
        <v>27831.39</v>
      </c>
      <c r="X91" s="130">
        <f t="shared" si="29"/>
        <v>34613.360000000001</v>
      </c>
      <c r="Y91" s="128">
        <f t="shared" si="20"/>
        <v>0</v>
      </c>
      <c r="Z91" s="128">
        <f t="shared" si="20"/>
        <v>0</v>
      </c>
      <c r="AA91" s="128">
        <f t="shared" si="20"/>
        <v>0</v>
      </c>
      <c r="AB91" s="128">
        <f t="shared" si="20"/>
        <v>0</v>
      </c>
      <c r="AC91" s="128">
        <f t="shared" si="20"/>
        <v>34613.360000000001</v>
      </c>
      <c r="AD91" s="131">
        <f t="shared" si="24"/>
        <v>34613.360000000001</v>
      </c>
      <c r="AE91" s="68"/>
      <c r="AF91" s="132"/>
      <c r="AG91" s="133" t="str">
        <f t="shared" si="33"/>
        <v>2.1.3.8.5</v>
      </c>
      <c r="AH91" s="156">
        <v>101126</v>
      </c>
      <c r="AI91" s="135" t="s">
        <v>62</v>
      </c>
      <c r="AJ91" s="148" t="s">
        <v>308</v>
      </c>
      <c r="AK91" s="136" t="s">
        <v>309</v>
      </c>
      <c r="AL91" s="134" t="s">
        <v>235</v>
      </c>
      <c r="AM91" s="151">
        <v>2814.0941160702732</v>
      </c>
      <c r="AN91" s="138">
        <v>9.89</v>
      </c>
      <c r="AO91" s="138">
        <f t="shared" si="18"/>
        <v>12.3</v>
      </c>
      <c r="AP91" s="139">
        <f t="shared" si="30"/>
        <v>27831.39</v>
      </c>
      <c r="AQ91" s="139">
        <f t="shared" si="31"/>
        <v>34613.360000000001</v>
      </c>
      <c r="AR91" s="140" t="str">
        <f t="shared" si="32"/>
        <v>2.1.3.8.5</v>
      </c>
      <c r="AS91" s="141" t="s">
        <v>73</v>
      </c>
      <c r="AT91" s="142">
        <v>0.24390000000000001</v>
      </c>
      <c r="AU91" s="144">
        <f t="shared" si="34"/>
        <v>27831.39</v>
      </c>
      <c r="AV91" s="144">
        <f t="shared" si="35"/>
        <v>34613.360000000001</v>
      </c>
      <c r="AW91" s="145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</row>
    <row r="92" spans="1:69" s="67" customFormat="1" ht="36.75" customHeight="1">
      <c r="A92" s="125">
        <f t="shared" si="25"/>
        <v>81</v>
      </c>
      <c r="B92" s="125"/>
      <c r="C92" s="126">
        <v>2</v>
      </c>
      <c r="D92" s="126">
        <v>1</v>
      </c>
      <c r="E92" s="126">
        <v>3</v>
      </c>
      <c r="F92" s="126">
        <v>8</v>
      </c>
      <c r="G92" s="126">
        <v>6</v>
      </c>
      <c r="H92" s="126"/>
      <c r="I92"/>
      <c r="J92" s="127">
        <f t="shared" si="26"/>
        <v>5</v>
      </c>
      <c r="K92" s="128">
        <f t="shared" si="27"/>
        <v>2</v>
      </c>
      <c r="L92" s="128" t="str">
        <f t="shared" si="21"/>
        <v>2.1</v>
      </c>
      <c r="M92" s="128" t="str">
        <f t="shared" si="21"/>
        <v>2.1.3</v>
      </c>
      <c r="N92" s="128" t="str">
        <f t="shared" si="21"/>
        <v>2.1.3.8</v>
      </c>
      <c r="O92" s="128" t="str">
        <f t="shared" si="21"/>
        <v>2.1.3.8.6</v>
      </c>
      <c r="P92" s="129" t="str">
        <f t="shared" si="21"/>
        <v>2.1.3.8.6</v>
      </c>
      <c r="Q92" s="130">
        <f t="shared" si="28"/>
        <v>46995.37</v>
      </c>
      <c r="R92" s="128">
        <f t="shared" si="19"/>
        <v>0</v>
      </c>
      <c r="S92" s="128">
        <f t="shared" si="19"/>
        <v>0</v>
      </c>
      <c r="T92" s="128">
        <f t="shared" si="19"/>
        <v>0</v>
      </c>
      <c r="U92" s="128">
        <f t="shared" si="19"/>
        <v>0</v>
      </c>
      <c r="V92" s="128">
        <f t="shared" si="19"/>
        <v>46995.37</v>
      </c>
      <c r="W92" s="131">
        <f t="shared" si="23"/>
        <v>46995.37</v>
      </c>
      <c r="X92" s="130">
        <f t="shared" si="29"/>
        <v>58533.16</v>
      </c>
      <c r="Y92" s="128">
        <f t="shared" si="20"/>
        <v>0</v>
      </c>
      <c r="Z92" s="128">
        <f t="shared" si="20"/>
        <v>0</v>
      </c>
      <c r="AA92" s="128">
        <f t="shared" si="20"/>
        <v>0</v>
      </c>
      <c r="AB92" s="128">
        <f t="shared" si="20"/>
        <v>0</v>
      </c>
      <c r="AC92" s="128">
        <f t="shared" si="20"/>
        <v>58533.16</v>
      </c>
      <c r="AD92" s="131">
        <f t="shared" si="24"/>
        <v>58533.16</v>
      </c>
      <c r="AE92" s="68"/>
      <c r="AF92" s="132"/>
      <c r="AG92" s="133" t="str">
        <f t="shared" si="33"/>
        <v>2.1.3.8.6</v>
      </c>
      <c r="AH92" s="134">
        <v>95875</v>
      </c>
      <c r="AI92" s="135" t="s">
        <v>62</v>
      </c>
      <c r="AJ92" s="148" t="s">
        <v>236</v>
      </c>
      <c r="AK92" s="136" t="s">
        <v>237</v>
      </c>
      <c r="AL92" s="134" t="s">
        <v>238</v>
      </c>
      <c r="AM92" s="151">
        <v>28140.941160702732</v>
      </c>
      <c r="AN92" s="138">
        <v>1.67</v>
      </c>
      <c r="AO92" s="138">
        <f t="shared" si="18"/>
        <v>2.08</v>
      </c>
      <c r="AP92" s="139">
        <f t="shared" si="30"/>
        <v>46995.37</v>
      </c>
      <c r="AQ92" s="139">
        <f t="shared" si="31"/>
        <v>58533.16</v>
      </c>
      <c r="AR92" s="140" t="str">
        <f t="shared" si="32"/>
        <v>2.1.3.8.6</v>
      </c>
      <c r="AS92" s="141" t="s">
        <v>73</v>
      </c>
      <c r="AT92" s="142">
        <v>0.24390000000000001</v>
      </c>
      <c r="AU92" s="144">
        <f t="shared" si="34"/>
        <v>46995.37</v>
      </c>
      <c r="AV92" s="144">
        <f t="shared" si="35"/>
        <v>58533.16</v>
      </c>
      <c r="AW92" s="145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 s="146"/>
      <c r="BQ92" s="146"/>
    </row>
    <row r="93" spans="1:69" s="67" customFormat="1">
      <c r="A93" s="125">
        <f t="shared" si="25"/>
        <v>82</v>
      </c>
      <c r="B93" s="125" t="s">
        <v>80</v>
      </c>
      <c r="C93" s="126">
        <v>2</v>
      </c>
      <c r="D93" s="126">
        <v>1</v>
      </c>
      <c r="E93" s="126">
        <v>4</v>
      </c>
      <c r="F93" s="126"/>
      <c r="G93" s="126"/>
      <c r="H93" s="126"/>
      <c r="I93"/>
      <c r="J93" s="127">
        <f t="shared" si="26"/>
        <v>3</v>
      </c>
      <c r="K93" s="128">
        <f t="shared" si="27"/>
        <v>2</v>
      </c>
      <c r="L93" s="128" t="str">
        <f t="shared" si="21"/>
        <v>2.1</v>
      </c>
      <c r="M93" s="128" t="str">
        <f t="shared" si="21"/>
        <v>2.1.4</v>
      </c>
      <c r="N93" s="128" t="str">
        <f t="shared" si="21"/>
        <v>2.1.4</v>
      </c>
      <c r="O93" s="128" t="str">
        <f t="shared" si="21"/>
        <v>2.1.4</v>
      </c>
      <c r="P93" s="129" t="str">
        <f t="shared" si="21"/>
        <v>2.1.4</v>
      </c>
      <c r="Q93" s="130">
        <f t="shared" si="28"/>
        <v>0</v>
      </c>
      <c r="R93" s="128">
        <f t="shared" si="19"/>
        <v>0</v>
      </c>
      <c r="S93" s="128">
        <f t="shared" si="19"/>
        <v>0</v>
      </c>
      <c r="T93" s="128">
        <f t="shared" si="19"/>
        <v>190548.06000000003</v>
      </c>
      <c r="U93" s="128">
        <f t="shared" si="19"/>
        <v>0</v>
      </c>
      <c r="V93" s="128">
        <f t="shared" si="19"/>
        <v>0</v>
      </c>
      <c r="W93" s="131">
        <f t="shared" si="23"/>
        <v>0</v>
      </c>
      <c r="X93" s="130">
        <f t="shared" si="29"/>
        <v>0</v>
      </c>
      <c r="Y93" s="128">
        <f t="shared" si="20"/>
        <v>0</v>
      </c>
      <c r="Z93" s="128">
        <f t="shared" si="20"/>
        <v>0</v>
      </c>
      <c r="AA93" s="128">
        <f t="shared" si="20"/>
        <v>219124.44000000003</v>
      </c>
      <c r="AB93" s="128">
        <f t="shared" si="20"/>
        <v>0</v>
      </c>
      <c r="AC93" s="128">
        <f t="shared" si="20"/>
        <v>0</v>
      </c>
      <c r="AD93" s="131">
        <f t="shared" si="24"/>
        <v>0</v>
      </c>
      <c r="AE93" s="68"/>
      <c r="AF93" s="132"/>
      <c r="AG93" s="133" t="str">
        <f t="shared" si="33"/>
        <v>2.1.4</v>
      </c>
      <c r="AH93" s="154"/>
      <c r="AI93" s="135" t="s">
        <v>73</v>
      </c>
      <c r="AJ93" s="148" t="s">
        <v>190</v>
      </c>
      <c r="AK93" s="136" t="s">
        <v>114</v>
      </c>
      <c r="AL93" s="134"/>
      <c r="AM93" s="151">
        <v>0</v>
      </c>
      <c r="AN93" s="138"/>
      <c r="AO93" s="138">
        <f t="shared" si="18"/>
        <v>0</v>
      </c>
      <c r="AP93" s="139">
        <f t="shared" si="30"/>
        <v>190548.06000000003</v>
      </c>
      <c r="AQ93" s="139">
        <f t="shared" si="31"/>
        <v>219124.44000000003</v>
      </c>
      <c r="AR93" s="140" t="str">
        <f t="shared" si="32"/>
        <v>2.1.4</v>
      </c>
      <c r="AS93" s="141" t="s">
        <v>73</v>
      </c>
      <c r="AT93" s="142">
        <v>0</v>
      </c>
      <c r="AU93" s="144" t="str">
        <f t="shared" si="34"/>
        <v/>
      </c>
      <c r="AV93" s="144">
        <f t="shared" si="35"/>
        <v>0</v>
      </c>
      <c r="AW93" s="145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</row>
    <row r="94" spans="1:69" s="67" customFormat="1" ht="18" customHeight="1">
      <c r="A94" s="125">
        <f t="shared" si="25"/>
        <v>83</v>
      </c>
      <c r="B94" s="125" t="s">
        <v>90</v>
      </c>
      <c r="C94" s="126">
        <v>2</v>
      </c>
      <c r="D94" s="126">
        <v>1</v>
      </c>
      <c r="E94" s="126">
        <v>4</v>
      </c>
      <c r="F94" s="126">
        <v>1</v>
      </c>
      <c r="G94" s="126"/>
      <c r="H94" s="126"/>
      <c r="I94"/>
      <c r="J94" s="127">
        <f t="shared" si="26"/>
        <v>4</v>
      </c>
      <c r="K94" s="128">
        <f t="shared" si="27"/>
        <v>2</v>
      </c>
      <c r="L94" s="128" t="str">
        <f t="shared" si="21"/>
        <v>2.1</v>
      </c>
      <c r="M94" s="128" t="str">
        <f t="shared" si="21"/>
        <v>2.1.4</v>
      </c>
      <c r="N94" s="128" t="str">
        <f t="shared" si="21"/>
        <v>2.1.4.1</v>
      </c>
      <c r="O94" s="128" t="str">
        <f t="shared" si="21"/>
        <v>2.1.4.1</v>
      </c>
      <c r="P94" s="129" t="str">
        <f t="shared" si="21"/>
        <v>2.1.4.1</v>
      </c>
      <c r="Q94" s="130">
        <f t="shared" si="28"/>
        <v>0</v>
      </c>
      <c r="R94" s="128">
        <f t="shared" si="19"/>
        <v>0</v>
      </c>
      <c r="S94" s="128">
        <f t="shared" si="19"/>
        <v>0</v>
      </c>
      <c r="T94" s="128">
        <f t="shared" si="19"/>
        <v>0</v>
      </c>
      <c r="U94" s="128">
        <f t="shared" si="19"/>
        <v>183961.80000000002</v>
      </c>
      <c r="V94" s="128">
        <f t="shared" si="19"/>
        <v>0</v>
      </c>
      <c r="W94" s="131">
        <f t="shared" si="23"/>
        <v>0</v>
      </c>
      <c r="X94" s="130">
        <f t="shared" si="29"/>
        <v>0</v>
      </c>
      <c r="Y94" s="128">
        <f t="shared" si="20"/>
        <v>0</v>
      </c>
      <c r="Z94" s="128">
        <f t="shared" si="20"/>
        <v>0</v>
      </c>
      <c r="AA94" s="128">
        <f t="shared" si="20"/>
        <v>0</v>
      </c>
      <c r="AB94" s="128">
        <f t="shared" si="20"/>
        <v>210930.12</v>
      </c>
      <c r="AC94" s="128">
        <f t="shared" si="20"/>
        <v>0</v>
      </c>
      <c r="AD94" s="131">
        <f t="shared" si="24"/>
        <v>0</v>
      </c>
      <c r="AE94" s="68"/>
      <c r="AF94" s="132"/>
      <c r="AG94" s="133" t="str">
        <f t="shared" si="33"/>
        <v>2.1.4.1</v>
      </c>
      <c r="AH94" s="150"/>
      <c r="AI94" s="135" t="s">
        <v>73</v>
      </c>
      <c r="AJ94" s="148" t="s">
        <v>190</v>
      </c>
      <c r="AK94" s="136" t="s">
        <v>115</v>
      </c>
      <c r="AL94" s="134"/>
      <c r="AM94" s="155">
        <v>0</v>
      </c>
      <c r="AN94" s="138"/>
      <c r="AO94" s="138">
        <f t="shared" si="18"/>
        <v>0</v>
      </c>
      <c r="AP94" s="139">
        <f t="shared" si="30"/>
        <v>183961.80000000002</v>
      </c>
      <c r="AQ94" s="139">
        <f t="shared" si="31"/>
        <v>210930.12</v>
      </c>
      <c r="AR94" s="140" t="str">
        <f t="shared" si="32"/>
        <v>2.1.4.1</v>
      </c>
      <c r="AS94" s="141"/>
      <c r="AT94" s="142">
        <v>0</v>
      </c>
      <c r="AU94" s="144" t="str">
        <f t="shared" si="34"/>
        <v/>
      </c>
      <c r="AV94" s="144">
        <f t="shared" si="35"/>
        <v>0</v>
      </c>
      <c r="AW94" s="145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</row>
    <row r="95" spans="1:69" s="67" customFormat="1" ht="18.75" customHeight="1">
      <c r="A95" s="125">
        <f t="shared" si="25"/>
        <v>84</v>
      </c>
      <c r="B95" s="125"/>
      <c r="C95" s="126">
        <v>2</v>
      </c>
      <c r="D95" s="126">
        <v>1</v>
      </c>
      <c r="E95" s="126">
        <v>4</v>
      </c>
      <c r="F95" s="126">
        <v>1</v>
      </c>
      <c r="G95" s="126">
        <v>1</v>
      </c>
      <c r="H95" s="126"/>
      <c r="I95"/>
      <c r="J95" s="127">
        <f t="shared" si="26"/>
        <v>5</v>
      </c>
      <c r="K95" s="128">
        <f t="shared" si="27"/>
        <v>2</v>
      </c>
      <c r="L95" s="128" t="str">
        <f t="shared" si="21"/>
        <v>2.1</v>
      </c>
      <c r="M95" s="128" t="str">
        <f t="shared" si="21"/>
        <v>2.1.4</v>
      </c>
      <c r="N95" s="128" t="str">
        <f t="shared" si="21"/>
        <v>2.1.4.1</v>
      </c>
      <c r="O95" s="128" t="str">
        <f t="shared" si="21"/>
        <v>2.1.4.1.1</v>
      </c>
      <c r="P95" s="129" t="str">
        <f t="shared" si="21"/>
        <v>2.1.4.1.1</v>
      </c>
      <c r="Q95" s="130">
        <f t="shared" si="28"/>
        <v>30751.919999999998</v>
      </c>
      <c r="R95" s="128">
        <f t="shared" si="19"/>
        <v>0</v>
      </c>
      <c r="S95" s="128">
        <f t="shared" si="19"/>
        <v>0</v>
      </c>
      <c r="T95" s="128">
        <f t="shared" si="19"/>
        <v>0</v>
      </c>
      <c r="U95" s="128">
        <f t="shared" si="19"/>
        <v>0</v>
      </c>
      <c r="V95" s="128">
        <f t="shared" si="19"/>
        <v>30751.919999999998</v>
      </c>
      <c r="W95" s="131">
        <f t="shared" si="23"/>
        <v>30751.919999999998</v>
      </c>
      <c r="X95" s="130">
        <f t="shared" si="29"/>
        <v>35259</v>
      </c>
      <c r="Y95" s="128">
        <f t="shared" si="20"/>
        <v>0</v>
      </c>
      <c r="Z95" s="128">
        <f t="shared" si="20"/>
        <v>0</v>
      </c>
      <c r="AA95" s="128">
        <f t="shared" si="20"/>
        <v>0</v>
      </c>
      <c r="AB95" s="128">
        <f t="shared" si="20"/>
        <v>0</v>
      </c>
      <c r="AC95" s="128">
        <f t="shared" si="20"/>
        <v>35259</v>
      </c>
      <c r="AD95" s="131">
        <f t="shared" si="24"/>
        <v>35259</v>
      </c>
      <c r="AE95" s="68"/>
      <c r="AF95" s="132"/>
      <c r="AG95" s="133" t="str">
        <f t="shared" si="33"/>
        <v>2.1.4.1.1</v>
      </c>
      <c r="AH95" s="154">
        <v>41930</v>
      </c>
      <c r="AI95" s="135" t="s">
        <v>63</v>
      </c>
      <c r="AJ95" s="148" t="s">
        <v>310</v>
      </c>
      <c r="AK95" s="136" t="s">
        <v>311</v>
      </c>
      <c r="AL95" s="134" t="s">
        <v>312</v>
      </c>
      <c r="AM95" s="151">
        <v>276</v>
      </c>
      <c r="AN95" s="138">
        <v>111.42</v>
      </c>
      <c r="AO95" s="138">
        <f t="shared" si="18"/>
        <v>127.75</v>
      </c>
      <c r="AP95" s="139">
        <f t="shared" si="30"/>
        <v>30751.919999999998</v>
      </c>
      <c r="AQ95" s="139">
        <f t="shared" si="31"/>
        <v>35259</v>
      </c>
      <c r="AR95" s="140" t="str">
        <f t="shared" si="32"/>
        <v>2.1.4.1.1</v>
      </c>
      <c r="AS95" s="141" t="s">
        <v>71</v>
      </c>
      <c r="AT95" s="142">
        <v>0.14660000000000001</v>
      </c>
      <c r="AU95" s="144">
        <f t="shared" si="34"/>
        <v>30751.919999999998</v>
      </c>
      <c r="AV95" s="144">
        <f t="shared" si="35"/>
        <v>35259</v>
      </c>
      <c r="AW95" s="158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 s="67">
        <f>SUMIF(AF:AF,"SIM",BN:BN)</f>
        <v>0</v>
      </c>
    </row>
    <row r="96" spans="1:69" s="67" customFormat="1" ht="18.75" customHeight="1">
      <c r="A96" s="125">
        <f t="shared" si="25"/>
        <v>85</v>
      </c>
      <c r="B96" s="125"/>
      <c r="C96" s="126">
        <v>2</v>
      </c>
      <c r="D96" s="126">
        <v>1</v>
      </c>
      <c r="E96" s="126">
        <v>4</v>
      </c>
      <c r="F96" s="126">
        <v>1</v>
      </c>
      <c r="G96" s="126">
        <v>2</v>
      </c>
      <c r="H96" s="126"/>
      <c r="I96"/>
      <c r="J96" s="127">
        <f t="shared" si="26"/>
        <v>5</v>
      </c>
      <c r="K96" s="128">
        <f t="shared" si="27"/>
        <v>2</v>
      </c>
      <c r="L96" s="128" t="str">
        <f t="shared" si="21"/>
        <v>2.1</v>
      </c>
      <c r="M96" s="128" t="str">
        <f t="shared" si="21"/>
        <v>2.1.4</v>
      </c>
      <c r="N96" s="128" t="str">
        <f t="shared" si="21"/>
        <v>2.1.4.1</v>
      </c>
      <c r="O96" s="128" t="str">
        <f t="shared" si="21"/>
        <v>2.1.4.1.2</v>
      </c>
      <c r="P96" s="129" t="str">
        <f t="shared" si="21"/>
        <v>2.1.4.1.2</v>
      </c>
      <c r="Q96" s="130">
        <f t="shared" si="28"/>
        <v>147302.39999999999</v>
      </c>
      <c r="R96" s="128">
        <f t="shared" si="19"/>
        <v>0</v>
      </c>
      <c r="S96" s="128">
        <f t="shared" si="19"/>
        <v>0</v>
      </c>
      <c r="T96" s="128">
        <f t="shared" si="19"/>
        <v>0</v>
      </c>
      <c r="U96" s="128">
        <f t="shared" si="19"/>
        <v>0</v>
      </c>
      <c r="V96" s="128">
        <f t="shared" si="19"/>
        <v>147302.39999999999</v>
      </c>
      <c r="W96" s="131">
        <f t="shared" si="23"/>
        <v>147302.39999999999</v>
      </c>
      <c r="X96" s="130">
        <f t="shared" si="29"/>
        <v>168897.6</v>
      </c>
      <c r="Y96" s="128">
        <f t="shared" si="20"/>
        <v>0</v>
      </c>
      <c r="Z96" s="128">
        <f t="shared" si="20"/>
        <v>0</v>
      </c>
      <c r="AA96" s="128">
        <f t="shared" si="20"/>
        <v>0</v>
      </c>
      <c r="AB96" s="128">
        <f t="shared" si="20"/>
        <v>0</v>
      </c>
      <c r="AC96" s="128">
        <f t="shared" si="20"/>
        <v>168897.6</v>
      </c>
      <c r="AD96" s="131">
        <f t="shared" si="24"/>
        <v>168897.6</v>
      </c>
      <c r="AE96" s="68"/>
      <c r="AF96" s="132"/>
      <c r="AG96" s="133" t="str">
        <f t="shared" si="33"/>
        <v>2.1.4.1.2</v>
      </c>
      <c r="AH96" s="150">
        <v>41932</v>
      </c>
      <c r="AI96" s="135" t="s">
        <v>63</v>
      </c>
      <c r="AJ96" s="148" t="s">
        <v>313</v>
      </c>
      <c r="AK96" s="136" t="s">
        <v>314</v>
      </c>
      <c r="AL96" s="134" t="s">
        <v>312</v>
      </c>
      <c r="AM96" s="151">
        <v>480</v>
      </c>
      <c r="AN96" s="138">
        <v>306.88</v>
      </c>
      <c r="AO96" s="138">
        <f t="shared" si="18"/>
        <v>351.87</v>
      </c>
      <c r="AP96" s="139">
        <f t="shared" si="30"/>
        <v>147302.39999999999</v>
      </c>
      <c r="AQ96" s="139">
        <f t="shared" si="31"/>
        <v>168897.6</v>
      </c>
      <c r="AR96" s="140" t="str">
        <f t="shared" si="32"/>
        <v>2.1.4.1.2</v>
      </c>
      <c r="AS96" s="141" t="s">
        <v>71</v>
      </c>
      <c r="AT96" s="142">
        <v>0.14660000000000001</v>
      </c>
      <c r="AU96" s="144">
        <f t="shared" si="34"/>
        <v>147302.39999999999</v>
      </c>
      <c r="AV96" s="144">
        <f t="shared" si="35"/>
        <v>168897.6</v>
      </c>
      <c r="AW96" s="158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</row>
    <row r="97" spans="1:68" s="67" customFormat="1" ht="16.5" customHeight="1">
      <c r="A97" s="125">
        <f t="shared" si="25"/>
        <v>86</v>
      </c>
      <c r="B97" s="125"/>
      <c r="C97" s="126">
        <v>2</v>
      </c>
      <c r="D97" s="126">
        <v>1</v>
      </c>
      <c r="E97" s="126">
        <v>4</v>
      </c>
      <c r="F97" s="126">
        <v>1</v>
      </c>
      <c r="G97" s="126">
        <v>3</v>
      </c>
      <c r="H97" s="126"/>
      <c r="I97"/>
      <c r="J97" s="127">
        <f t="shared" si="26"/>
        <v>5</v>
      </c>
      <c r="K97" s="128">
        <f t="shared" si="27"/>
        <v>2</v>
      </c>
      <c r="L97" s="128" t="str">
        <f t="shared" si="21"/>
        <v>2.1</v>
      </c>
      <c r="M97" s="128" t="str">
        <f t="shared" si="21"/>
        <v>2.1.4</v>
      </c>
      <c r="N97" s="128" t="str">
        <f t="shared" si="21"/>
        <v>2.1.4.1</v>
      </c>
      <c r="O97" s="128" t="str">
        <f t="shared" si="21"/>
        <v>2.1.4.1.3</v>
      </c>
      <c r="P97" s="129" t="str">
        <f t="shared" si="21"/>
        <v>2.1.4.1.3</v>
      </c>
      <c r="Q97" s="130">
        <f t="shared" si="28"/>
        <v>5907.48</v>
      </c>
      <c r="R97" s="128">
        <f t="shared" si="19"/>
        <v>0</v>
      </c>
      <c r="S97" s="128">
        <f t="shared" si="19"/>
        <v>0</v>
      </c>
      <c r="T97" s="128">
        <f t="shared" si="19"/>
        <v>0</v>
      </c>
      <c r="U97" s="128">
        <f t="shared" si="19"/>
        <v>0</v>
      </c>
      <c r="V97" s="128">
        <f t="shared" si="19"/>
        <v>5907.48</v>
      </c>
      <c r="W97" s="131">
        <f t="shared" si="23"/>
        <v>5907.48</v>
      </c>
      <c r="X97" s="130">
        <f t="shared" si="29"/>
        <v>6773.52</v>
      </c>
      <c r="Y97" s="128">
        <f t="shared" si="20"/>
        <v>0</v>
      </c>
      <c r="Z97" s="128">
        <f t="shared" si="20"/>
        <v>0</v>
      </c>
      <c r="AA97" s="128">
        <f t="shared" si="20"/>
        <v>0</v>
      </c>
      <c r="AB97" s="128">
        <f t="shared" si="20"/>
        <v>0</v>
      </c>
      <c r="AC97" s="128">
        <f t="shared" si="20"/>
        <v>6773.52</v>
      </c>
      <c r="AD97" s="131">
        <f t="shared" si="24"/>
        <v>6773.52</v>
      </c>
      <c r="AE97" s="68"/>
      <c r="AF97" s="132"/>
      <c r="AG97" s="133" t="str">
        <f t="shared" si="33"/>
        <v>2.1.4.1.3</v>
      </c>
      <c r="AH97" s="154">
        <v>41934</v>
      </c>
      <c r="AI97" s="135" t="s">
        <v>63</v>
      </c>
      <c r="AJ97" s="148" t="s">
        <v>315</v>
      </c>
      <c r="AK97" s="136" t="s">
        <v>316</v>
      </c>
      <c r="AL97" s="134" t="s">
        <v>312</v>
      </c>
      <c r="AM97" s="151">
        <v>12</v>
      </c>
      <c r="AN97" s="138">
        <v>492.29</v>
      </c>
      <c r="AO97" s="138">
        <f t="shared" si="18"/>
        <v>564.46</v>
      </c>
      <c r="AP97" s="139">
        <f t="shared" si="30"/>
        <v>5907.48</v>
      </c>
      <c r="AQ97" s="139">
        <f t="shared" si="31"/>
        <v>6773.52</v>
      </c>
      <c r="AR97" s="140" t="str">
        <f t="shared" si="32"/>
        <v>2.1.4.1.3</v>
      </c>
      <c r="AS97" s="141" t="s">
        <v>71</v>
      </c>
      <c r="AT97" s="142">
        <v>0.14660000000000001</v>
      </c>
      <c r="AU97" s="144">
        <f t="shared" si="34"/>
        <v>5907.48</v>
      </c>
      <c r="AV97" s="144">
        <f t="shared" si="35"/>
        <v>6773.52</v>
      </c>
      <c r="AW97" s="158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</row>
    <row r="98" spans="1:68" s="67" customFormat="1" ht="18" customHeight="1">
      <c r="A98" s="125">
        <f t="shared" si="25"/>
        <v>87</v>
      </c>
      <c r="B98" s="125" t="s">
        <v>90</v>
      </c>
      <c r="C98" s="126">
        <v>2</v>
      </c>
      <c r="D98" s="126">
        <v>1</v>
      </c>
      <c r="E98" s="126">
        <v>4</v>
      </c>
      <c r="F98" s="126">
        <v>2</v>
      </c>
      <c r="G98" s="126"/>
      <c r="H98" s="126"/>
      <c r="I98"/>
      <c r="J98" s="127">
        <f t="shared" si="26"/>
        <v>4</v>
      </c>
      <c r="K98" s="128">
        <f t="shared" si="27"/>
        <v>2</v>
      </c>
      <c r="L98" s="128" t="str">
        <f t="shared" si="21"/>
        <v>2.1</v>
      </c>
      <c r="M98" s="128" t="str">
        <f t="shared" si="21"/>
        <v>2.1.4</v>
      </c>
      <c r="N98" s="128" t="str">
        <f t="shared" si="21"/>
        <v>2.1.4.2</v>
      </c>
      <c r="O98" s="128" t="str">
        <f t="shared" si="21"/>
        <v>2.1.4.2</v>
      </c>
      <c r="P98" s="129" t="str">
        <f t="shared" si="21"/>
        <v>2.1.4.2</v>
      </c>
      <c r="Q98" s="130">
        <f t="shared" si="28"/>
        <v>0</v>
      </c>
      <c r="R98" s="128">
        <f t="shared" si="19"/>
        <v>0</v>
      </c>
      <c r="S98" s="128">
        <f t="shared" si="19"/>
        <v>0</v>
      </c>
      <c r="T98" s="128">
        <f t="shared" si="19"/>
        <v>0</v>
      </c>
      <c r="U98" s="128">
        <f t="shared" si="19"/>
        <v>3576.12</v>
      </c>
      <c r="V98" s="128">
        <f t="shared" si="19"/>
        <v>0</v>
      </c>
      <c r="W98" s="131">
        <f t="shared" si="23"/>
        <v>0</v>
      </c>
      <c r="X98" s="130">
        <f t="shared" si="29"/>
        <v>0</v>
      </c>
      <c r="Y98" s="128">
        <f t="shared" si="20"/>
        <v>0</v>
      </c>
      <c r="Z98" s="128">
        <f t="shared" si="20"/>
        <v>0</v>
      </c>
      <c r="AA98" s="128">
        <f t="shared" si="20"/>
        <v>0</v>
      </c>
      <c r="AB98" s="128">
        <f t="shared" si="20"/>
        <v>4450.2000000000007</v>
      </c>
      <c r="AC98" s="128">
        <f t="shared" si="20"/>
        <v>0</v>
      </c>
      <c r="AD98" s="131">
        <f t="shared" si="24"/>
        <v>0</v>
      </c>
      <c r="AE98" s="68"/>
      <c r="AF98" s="132"/>
      <c r="AG98" s="133" t="str">
        <f t="shared" si="33"/>
        <v>2.1.4.2</v>
      </c>
      <c r="AH98" s="150"/>
      <c r="AI98" s="135" t="s">
        <v>73</v>
      </c>
      <c r="AJ98" s="148" t="s">
        <v>190</v>
      </c>
      <c r="AK98" s="136" t="s">
        <v>116</v>
      </c>
      <c r="AL98" s="134"/>
      <c r="AM98" s="155"/>
      <c r="AN98" s="138"/>
      <c r="AO98" s="138">
        <f t="shared" ref="AO98:AO136" si="36">IF(AN98&lt;&gt;"",ROUND(AN98*(1+AT98),2),0)</f>
        <v>0</v>
      </c>
      <c r="AP98" s="139">
        <f t="shared" si="30"/>
        <v>3576.12</v>
      </c>
      <c r="AQ98" s="139">
        <f t="shared" si="31"/>
        <v>4450.2000000000007</v>
      </c>
      <c r="AR98" s="140" t="str">
        <f t="shared" si="32"/>
        <v>2.1.4.2</v>
      </c>
      <c r="AS98" s="141"/>
      <c r="AT98" s="142">
        <v>0</v>
      </c>
      <c r="AU98" s="144" t="str">
        <f t="shared" si="34"/>
        <v/>
      </c>
      <c r="AV98" s="144">
        <f t="shared" si="35"/>
        <v>0</v>
      </c>
      <c r="AW98" s="145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</row>
    <row r="99" spans="1:68" s="67" customFormat="1" ht="33" customHeight="1">
      <c r="A99" s="125">
        <f t="shared" si="25"/>
        <v>88</v>
      </c>
      <c r="B99" s="125"/>
      <c r="C99" s="126">
        <v>2</v>
      </c>
      <c r="D99" s="126">
        <v>1</v>
      </c>
      <c r="E99" s="126">
        <v>4</v>
      </c>
      <c r="F99" s="126">
        <v>2</v>
      </c>
      <c r="G99" s="126">
        <v>1</v>
      </c>
      <c r="H99" s="126"/>
      <c r="I99"/>
      <c r="J99" s="127">
        <f t="shared" si="26"/>
        <v>5</v>
      </c>
      <c r="K99" s="128">
        <f t="shared" si="27"/>
        <v>2</v>
      </c>
      <c r="L99" s="128" t="str">
        <f t="shared" si="21"/>
        <v>2.1</v>
      </c>
      <c r="M99" s="128" t="str">
        <f t="shared" si="21"/>
        <v>2.1.4</v>
      </c>
      <c r="N99" s="128" t="str">
        <f t="shared" si="21"/>
        <v>2.1.4.2</v>
      </c>
      <c r="O99" s="128" t="str">
        <f t="shared" si="21"/>
        <v>2.1.4.2.1</v>
      </c>
      <c r="P99" s="129" t="str">
        <f t="shared" si="21"/>
        <v>2.1.4.2.1</v>
      </c>
      <c r="Q99" s="130">
        <f t="shared" si="28"/>
        <v>1084.68</v>
      </c>
      <c r="R99" s="128">
        <f t="shared" si="19"/>
        <v>0</v>
      </c>
      <c r="S99" s="128">
        <f t="shared" si="19"/>
        <v>0</v>
      </c>
      <c r="T99" s="128">
        <f t="shared" si="19"/>
        <v>0</v>
      </c>
      <c r="U99" s="128">
        <f t="shared" si="19"/>
        <v>0</v>
      </c>
      <c r="V99" s="128">
        <f t="shared" si="19"/>
        <v>1084.68</v>
      </c>
      <c r="W99" s="131">
        <f t="shared" si="23"/>
        <v>1084.68</v>
      </c>
      <c r="X99" s="130">
        <f t="shared" si="29"/>
        <v>1349.64</v>
      </c>
      <c r="Y99" s="128">
        <f t="shared" si="20"/>
        <v>0</v>
      </c>
      <c r="Z99" s="128">
        <f t="shared" si="20"/>
        <v>0</v>
      </c>
      <c r="AA99" s="128">
        <f t="shared" si="20"/>
        <v>0</v>
      </c>
      <c r="AB99" s="128">
        <f t="shared" si="20"/>
        <v>0</v>
      </c>
      <c r="AC99" s="128">
        <f t="shared" si="20"/>
        <v>1349.64</v>
      </c>
      <c r="AD99" s="131">
        <f t="shared" si="24"/>
        <v>1349.64</v>
      </c>
      <c r="AE99" s="68"/>
      <c r="AF99" s="132"/>
      <c r="AG99" s="133" t="str">
        <f t="shared" si="33"/>
        <v>2.1.4.2.1</v>
      </c>
      <c r="AH99" s="154">
        <v>90735</v>
      </c>
      <c r="AI99" s="135" t="s">
        <v>62</v>
      </c>
      <c r="AJ99" s="148" t="s">
        <v>317</v>
      </c>
      <c r="AK99" s="136" t="s">
        <v>318</v>
      </c>
      <c r="AL99" s="134" t="s">
        <v>215</v>
      </c>
      <c r="AM99" s="151">
        <v>276</v>
      </c>
      <c r="AN99" s="138">
        <v>3.93</v>
      </c>
      <c r="AO99" s="138">
        <f t="shared" si="36"/>
        <v>4.8899999999999997</v>
      </c>
      <c r="AP99" s="139">
        <f t="shared" si="30"/>
        <v>1084.68</v>
      </c>
      <c r="AQ99" s="139">
        <f t="shared" si="31"/>
        <v>1349.64</v>
      </c>
      <c r="AR99" s="140" t="str">
        <f t="shared" si="32"/>
        <v>2.1.4.2.1</v>
      </c>
      <c r="AS99" s="141"/>
      <c r="AT99" s="142">
        <v>0.24390000000000001</v>
      </c>
      <c r="AU99" s="144">
        <f t="shared" si="34"/>
        <v>1084.68</v>
      </c>
      <c r="AV99" s="144">
        <f t="shared" si="35"/>
        <v>1349.64</v>
      </c>
      <c r="AW99" s="145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 s="67">
        <f>SUMIF(AF:AF,"SIM",BN:BN)</f>
        <v>0</v>
      </c>
    </row>
    <row r="100" spans="1:68" s="67" customFormat="1" ht="33" customHeight="1">
      <c r="A100" s="125">
        <f t="shared" si="25"/>
        <v>89</v>
      </c>
      <c r="B100" s="125"/>
      <c r="C100" s="126">
        <v>2</v>
      </c>
      <c r="D100" s="126">
        <v>1</v>
      </c>
      <c r="E100" s="126">
        <v>4</v>
      </c>
      <c r="F100" s="126">
        <v>2</v>
      </c>
      <c r="G100" s="126">
        <v>2</v>
      </c>
      <c r="H100" s="126"/>
      <c r="I100"/>
      <c r="J100" s="127">
        <f t="shared" si="26"/>
        <v>5</v>
      </c>
      <c r="K100" s="128">
        <f t="shared" si="27"/>
        <v>2</v>
      </c>
      <c r="L100" s="128" t="str">
        <f t="shared" si="21"/>
        <v>2.1</v>
      </c>
      <c r="M100" s="128" t="str">
        <f t="shared" si="21"/>
        <v>2.1.4</v>
      </c>
      <c r="N100" s="128" t="str">
        <f t="shared" si="21"/>
        <v>2.1.4.2</v>
      </c>
      <c r="O100" s="128" t="str">
        <f t="shared" si="21"/>
        <v>2.1.4.2.2</v>
      </c>
      <c r="P100" s="129" t="str">
        <f t="shared" si="21"/>
        <v>2.1.4.2.2</v>
      </c>
      <c r="Q100" s="130">
        <f t="shared" si="28"/>
        <v>2395.1999999999998</v>
      </c>
      <c r="R100" s="128">
        <f t="shared" si="19"/>
        <v>0</v>
      </c>
      <c r="S100" s="128">
        <f t="shared" si="19"/>
        <v>0</v>
      </c>
      <c r="T100" s="128">
        <f t="shared" si="19"/>
        <v>0</v>
      </c>
      <c r="U100" s="128">
        <f t="shared" si="19"/>
        <v>0</v>
      </c>
      <c r="V100" s="128">
        <f t="shared" si="19"/>
        <v>2395.1999999999998</v>
      </c>
      <c r="W100" s="131">
        <f t="shared" si="23"/>
        <v>2395.1999999999998</v>
      </c>
      <c r="X100" s="130">
        <f t="shared" si="29"/>
        <v>2980.8</v>
      </c>
      <c r="Y100" s="128">
        <f t="shared" si="20"/>
        <v>0</v>
      </c>
      <c r="Z100" s="128">
        <f t="shared" si="20"/>
        <v>0</v>
      </c>
      <c r="AA100" s="128">
        <f t="shared" si="20"/>
        <v>0</v>
      </c>
      <c r="AB100" s="128">
        <f t="shared" si="20"/>
        <v>0</v>
      </c>
      <c r="AC100" s="128">
        <f t="shared" si="20"/>
        <v>2980.8</v>
      </c>
      <c r="AD100" s="131">
        <f t="shared" si="24"/>
        <v>2980.8</v>
      </c>
      <c r="AE100" s="68"/>
      <c r="AF100" s="132"/>
      <c r="AG100" s="133" t="str">
        <f t="shared" si="33"/>
        <v>2.1.4.2.2</v>
      </c>
      <c r="AH100" s="150">
        <v>90737</v>
      </c>
      <c r="AI100" s="135" t="s">
        <v>62</v>
      </c>
      <c r="AJ100" s="148" t="s">
        <v>319</v>
      </c>
      <c r="AK100" s="136" t="s">
        <v>320</v>
      </c>
      <c r="AL100" s="134" t="s">
        <v>215</v>
      </c>
      <c r="AM100" s="151">
        <v>480</v>
      </c>
      <c r="AN100" s="138">
        <v>4.99</v>
      </c>
      <c r="AO100" s="138">
        <f t="shared" si="36"/>
        <v>6.21</v>
      </c>
      <c r="AP100" s="139">
        <f t="shared" si="30"/>
        <v>2395.1999999999998</v>
      </c>
      <c r="AQ100" s="139">
        <f t="shared" si="31"/>
        <v>2980.8</v>
      </c>
      <c r="AR100" s="140" t="str">
        <f t="shared" si="32"/>
        <v>2.1.4.2.2</v>
      </c>
      <c r="AS100" s="141"/>
      <c r="AT100" s="142">
        <v>0.24390000000000001</v>
      </c>
      <c r="AU100" s="144">
        <f t="shared" si="34"/>
        <v>2395.1999999999998</v>
      </c>
      <c r="AV100" s="144">
        <f t="shared" si="35"/>
        <v>2980.8</v>
      </c>
      <c r="AW100" s="145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</row>
    <row r="101" spans="1:68" s="67" customFormat="1" ht="33" customHeight="1">
      <c r="A101" s="125">
        <f t="shared" si="25"/>
        <v>90</v>
      </c>
      <c r="B101" s="125"/>
      <c r="C101" s="126">
        <v>2</v>
      </c>
      <c r="D101" s="126">
        <v>1</v>
      </c>
      <c r="E101" s="126">
        <v>4</v>
      </c>
      <c r="F101" s="126">
        <v>2</v>
      </c>
      <c r="G101" s="126">
        <v>3</v>
      </c>
      <c r="H101" s="126"/>
      <c r="I101"/>
      <c r="J101" s="127">
        <f t="shared" si="26"/>
        <v>5</v>
      </c>
      <c r="K101" s="128">
        <f t="shared" si="27"/>
        <v>2</v>
      </c>
      <c r="L101" s="128" t="str">
        <f t="shared" si="21"/>
        <v>2.1</v>
      </c>
      <c r="M101" s="128" t="str">
        <f t="shared" si="21"/>
        <v>2.1.4</v>
      </c>
      <c r="N101" s="128" t="str">
        <f t="shared" si="21"/>
        <v>2.1.4.2</v>
      </c>
      <c r="O101" s="128" t="str">
        <f t="shared" si="21"/>
        <v>2.1.4.2.3</v>
      </c>
      <c r="P101" s="129" t="str">
        <f t="shared" si="21"/>
        <v>2.1.4.2.3</v>
      </c>
      <c r="Q101" s="130">
        <f t="shared" si="28"/>
        <v>96.24</v>
      </c>
      <c r="R101" s="128">
        <f t="shared" si="19"/>
        <v>0</v>
      </c>
      <c r="S101" s="128">
        <f t="shared" si="19"/>
        <v>0</v>
      </c>
      <c r="T101" s="128">
        <f t="shared" si="19"/>
        <v>0</v>
      </c>
      <c r="U101" s="128">
        <f t="shared" si="19"/>
        <v>0</v>
      </c>
      <c r="V101" s="128">
        <f t="shared" si="19"/>
        <v>96.24</v>
      </c>
      <c r="W101" s="131">
        <f t="shared" si="23"/>
        <v>96.24</v>
      </c>
      <c r="X101" s="130">
        <f t="shared" si="29"/>
        <v>119.76</v>
      </c>
      <c r="Y101" s="128">
        <f t="shared" si="20"/>
        <v>0</v>
      </c>
      <c r="Z101" s="128">
        <f t="shared" si="20"/>
        <v>0</v>
      </c>
      <c r="AA101" s="128">
        <f t="shared" si="20"/>
        <v>0</v>
      </c>
      <c r="AB101" s="128">
        <f t="shared" si="20"/>
        <v>0</v>
      </c>
      <c r="AC101" s="128">
        <f t="shared" si="20"/>
        <v>119.76</v>
      </c>
      <c r="AD101" s="131">
        <f t="shared" si="24"/>
        <v>119.76</v>
      </c>
      <c r="AE101" s="68"/>
      <c r="AF101" s="132"/>
      <c r="AG101" s="133" t="str">
        <f t="shared" si="33"/>
        <v>2.1.4.2.3</v>
      </c>
      <c r="AH101" s="154">
        <v>90739</v>
      </c>
      <c r="AI101" s="135" t="s">
        <v>62</v>
      </c>
      <c r="AJ101" s="148" t="s">
        <v>321</v>
      </c>
      <c r="AK101" s="136" t="s">
        <v>322</v>
      </c>
      <c r="AL101" s="134" t="s">
        <v>215</v>
      </c>
      <c r="AM101" s="151">
        <v>12</v>
      </c>
      <c r="AN101" s="138">
        <v>8.02</v>
      </c>
      <c r="AO101" s="138">
        <f t="shared" si="36"/>
        <v>9.98</v>
      </c>
      <c r="AP101" s="139">
        <f t="shared" si="30"/>
        <v>96.24</v>
      </c>
      <c r="AQ101" s="139">
        <f t="shared" si="31"/>
        <v>119.76</v>
      </c>
      <c r="AR101" s="140" t="str">
        <f t="shared" si="32"/>
        <v>2.1.4.2.3</v>
      </c>
      <c r="AS101" s="141"/>
      <c r="AT101" s="142">
        <v>0.24390000000000001</v>
      </c>
      <c r="AU101" s="144">
        <f t="shared" si="34"/>
        <v>96.24</v>
      </c>
      <c r="AV101" s="144">
        <f t="shared" si="35"/>
        <v>119.76</v>
      </c>
      <c r="AW101" s="145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</row>
    <row r="102" spans="1:68" s="67" customFormat="1" ht="18" customHeight="1">
      <c r="A102" s="125">
        <f t="shared" si="25"/>
        <v>91</v>
      </c>
      <c r="B102" s="125" t="s">
        <v>90</v>
      </c>
      <c r="C102" s="126">
        <v>2</v>
      </c>
      <c r="D102" s="126">
        <v>1</v>
      </c>
      <c r="E102" s="126">
        <v>4</v>
      </c>
      <c r="F102" s="126">
        <v>3</v>
      </c>
      <c r="G102" s="126"/>
      <c r="H102" s="126"/>
      <c r="I102"/>
      <c r="J102" s="127">
        <f t="shared" si="26"/>
        <v>4</v>
      </c>
      <c r="K102" s="128">
        <f t="shared" si="27"/>
        <v>2</v>
      </c>
      <c r="L102" s="128" t="str">
        <f t="shared" si="21"/>
        <v>2.1</v>
      </c>
      <c r="M102" s="128" t="str">
        <f t="shared" si="21"/>
        <v>2.1.4</v>
      </c>
      <c r="N102" s="128" t="str">
        <f t="shared" si="21"/>
        <v>2.1.4.3</v>
      </c>
      <c r="O102" s="128" t="str">
        <f t="shared" si="21"/>
        <v>2.1.4.3</v>
      </c>
      <c r="P102" s="129" t="str">
        <f t="shared" si="21"/>
        <v>2.1.4.3</v>
      </c>
      <c r="Q102" s="130">
        <f t="shared" si="28"/>
        <v>0</v>
      </c>
      <c r="R102" s="128">
        <f t="shared" si="19"/>
        <v>0</v>
      </c>
      <c r="S102" s="128">
        <f t="shared" si="19"/>
        <v>0</v>
      </c>
      <c r="T102" s="128">
        <f t="shared" si="19"/>
        <v>0</v>
      </c>
      <c r="U102" s="128">
        <f t="shared" si="19"/>
        <v>3010.1400000000003</v>
      </c>
      <c r="V102" s="128">
        <f t="shared" si="19"/>
        <v>0</v>
      </c>
      <c r="W102" s="131">
        <f t="shared" si="23"/>
        <v>0</v>
      </c>
      <c r="X102" s="130">
        <f t="shared" si="29"/>
        <v>0</v>
      </c>
      <c r="Y102" s="128">
        <f t="shared" si="20"/>
        <v>0</v>
      </c>
      <c r="Z102" s="128">
        <f t="shared" si="20"/>
        <v>0</v>
      </c>
      <c r="AA102" s="128">
        <f t="shared" si="20"/>
        <v>0</v>
      </c>
      <c r="AB102" s="128">
        <f t="shared" si="20"/>
        <v>3744.12</v>
      </c>
      <c r="AC102" s="128">
        <f t="shared" si="20"/>
        <v>0</v>
      </c>
      <c r="AD102" s="131">
        <f t="shared" si="24"/>
        <v>0</v>
      </c>
      <c r="AE102" s="68"/>
      <c r="AF102" s="132"/>
      <c r="AG102" s="133" t="str">
        <f t="shared" si="33"/>
        <v>2.1.4.3</v>
      </c>
      <c r="AH102" s="150"/>
      <c r="AI102" s="135" t="s">
        <v>73</v>
      </c>
      <c r="AJ102" s="148" t="s">
        <v>190</v>
      </c>
      <c r="AK102" s="136" t="s">
        <v>117</v>
      </c>
      <c r="AL102" s="134"/>
      <c r="AM102" s="155"/>
      <c r="AN102" s="138"/>
      <c r="AO102" s="138">
        <f t="shared" si="36"/>
        <v>0</v>
      </c>
      <c r="AP102" s="139">
        <f t="shared" si="30"/>
        <v>3010.1400000000003</v>
      </c>
      <c r="AQ102" s="139">
        <f t="shared" si="31"/>
        <v>3744.12</v>
      </c>
      <c r="AR102" s="140" t="str">
        <f t="shared" si="32"/>
        <v>2.1.4.3</v>
      </c>
      <c r="AS102" s="141"/>
      <c r="AT102" s="142">
        <v>0</v>
      </c>
      <c r="AU102" s="144" t="str">
        <f t="shared" si="34"/>
        <v/>
      </c>
      <c r="AV102" s="144">
        <f t="shared" si="35"/>
        <v>0</v>
      </c>
      <c r="AW102" s="145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</row>
    <row r="103" spans="1:68" s="67" customFormat="1" ht="49.5">
      <c r="A103" s="125">
        <f t="shared" si="25"/>
        <v>92</v>
      </c>
      <c r="B103" s="125"/>
      <c r="C103" s="126">
        <v>2</v>
      </c>
      <c r="D103" s="126">
        <v>1</v>
      </c>
      <c r="E103" s="126">
        <v>4</v>
      </c>
      <c r="F103" s="126">
        <v>3</v>
      </c>
      <c r="G103" s="126">
        <v>1</v>
      </c>
      <c r="H103" s="126"/>
      <c r="I103"/>
      <c r="J103" s="127">
        <f t="shared" si="26"/>
        <v>5</v>
      </c>
      <c r="K103" s="128">
        <f t="shared" si="27"/>
        <v>2</v>
      </c>
      <c r="L103" s="128" t="str">
        <f t="shared" si="21"/>
        <v>2.1</v>
      </c>
      <c r="M103" s="128" t="str">
        <f t="shared" si="21"/>
        <v>2.1.4</v>
      </c>
      <c r="N103" s="128" t="str">
        <f t="shared" si="21"/>
        <v>2.1.4.3</v>
      </c>
      <c r="O103" s="128" t="str">
        <f t="shared" si="21"/>
        <v>2.1.4.3.1</v>
      </c>
      <c r="P103" s="129" t="str">
        <f t="shared" si="21"/>
        <v>2.1.4.3.1</v>
      </c>
      <c r="Q103" s="130">
        <f t="shared" si="28"/>
        <v>205.44</v>
      </c>
      <c r="R103" s="128">
        <f t="shared" si="19"/>
        <v>0</v>
      </c>
      <c r="S103" s="128">
        <f t="shared" si="19"/>
        <v>0</v>
      </c>
      <c r="T103" s="128">
        <f t="shared" si="19"/>
        <v>0</v>
      </c>
      <c r="U103" s="128">
        <f t="shared" si="19"/>
        <v>0</v>
      </c>
      <c r="V103" s="128">
        <f t="shared" si="19"/>
        <v>205.44</v>
      </c>
      <c r="W103" s="131">
        <f t="shared" si="23"/>
        <v>205.44</v>
      </c>
      <c r="X103" s="130">
        <f t="shared" si="29"/>
        <v>255.6</v>
      </c>
      <c r="Y103" s="128">
        <f t="shared" si="20"/>
        <v>0</v>
      </c>
      <c r="Z103" s="128">
        <f t="shared" si="20"/>
        <v>0</v>
      </c>
      <c r="AA103" s="128">
        <f t="shared" si="20"/>
        <v>0</v>
      </c>
      <c r="AB103" s="128">
        <f t="shared" si="20"/>
        <v>0</v>
      </c>
      <c r="AC103" s="128">
        <f t="shared" si="20"/>
        <v>255.6</v>
      </c>
      <c r="AD103" s="131">
        <f t="shared" si="24"/>
        <v>255.6</v>
      </c>
      <c r="AE103" s="68"/>
      <c r="AF103" s="132"/>
      <c r="AG103" s="133" t="str">
        <f t="shared" si="33"/>
        <v>2.1.4.3.1</v>
      </c>
      <c r="AH103" s="154" t="s">
        <v>118</v>
      </c>
      <c r="AI103" s="135" t="s">
        <v>65</v>
      </c>
      <c r="AJ103" s="148" t="s">
        <v>323</v>
      </c>
      <c r="AK103" s="136" t="s">
        <v>324</v>
      </c>
      <c r="AL103" s="134" t="s">
        <v>215</v>
      </c>
      <c r="AM103" s="151">
        <v>12</v>
      </c>
      <c r="AN103" s="138">
        <v>17.12</v>
      </c>
      <c r="AO103" s="138">
        <f t="shared" si="36"/>
        <v>21.3</v>
      </c>
      <c r="AP103" s="139">
        <f t="shared" si="30"/>
        <v>205.44</v>
      </c>
      <c r="AQ103" s="139">
        <f t="shared" si="31"/>
        <v>255.6</v>
      </c>
      <c r="AR103" s="140" t="str">
        <f t="shared" si="32"/>
        <v>2.1.4.3.1</v>
      </c>
      <c r="AS103" s="141"/>
      <c r="AT103" s="142">
        <v>0.24390000000000001</v>
      </c>
      <c r="AU103" s="144">
        <f t="shared" si="34"/>
        <v>205.44</v>
      </c>
      <c r="AV103" s="144">
        <f t="shared" si="35"/>
        <v>255.6</v>
      </c>
      <c r="AW103" s="145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 s="67">
        <f>SUMIF(AF:AF,"SIM",BN:BN)</f>
        <v>0</v>
      </c>
    </row>
    <row r="104" spans="1:68" s="67" customFormat="1" ht="49.5">
      <c r="A104" s="125">
        <f t="shared" si="25"/>
        <v>93</v>
      </c>
      <c r="B104" s="125"/>
      <c r="C104" s="126">
        <v>2</v>
      </c>
      <c r="D104" s="126">
        <v>1</v>
      </c>
      <c r="E104" s="126">
        <v>4</v>
      </c>
      <c r="F104" s="126">
        <v>3</v>
      </c>
      <c r="G104" s="126">
        <v>2</v>
      </c>
      <c r="H104" s="126"/>
      <c r="I104"/>
      <c r="J104" s="127">
        <f t="shared" si="26"/>
        <v>5</v>
      </c>
      <c r="K104" s="128">
        <f t="shared" si="27"/>
        <v>2</v>
      </c>
      <c r="L104" s="128" t="str">
        <f t="shared" si="21"/>
        <v>2.1</v>
      </c>
      <c r="M104" s="128" t="str">
        <f t="shared" si="21"/>
        <v>2.1.4</v>
      </c>
      <c r="N104" s="128" t="str">
        <f t="shared" si="21"/>
        <v>2.1.4.3</v>
      </c>
      <c r="O104" s="128" t="str">
        <f t="shared" si="21"/>
        <v>2.1.4.3.2</v>
      </c>
      <c r="P104" s="129" t="str">
        <f t="shared" si="21"/>
        <v>2.1.4.3.2</v>
      </c>
      <c r="Q104" s="130">
        <f t="shared" si="28"/>
        <v>1128</v>
      </c>
      <c r="R104" s="128">
        <f t="shared" si="19"/>
        <v>0</v>
      </c>
      <c r="S104" s="128">
        <f t="shared" si="19"/>
        <v>0</v>
      </c>
      <c r="T104" s="128">
        <f t="shared" si="19"/>
        <v>0</v>
      </c>
      <c r="U104" s="128">
        <f t="shared" si="19"/>
        <v>0</v>
      </c>
      <c r="V104" s="128">
        <f t="shared" si="19"/>
        <v>1128</v>
      </c>
      <c r="W104" s="131">
        <f t="shared" si="23"/>
        <v>1128</v>
      </c>
      <c r="X104" s="130">
        <f t="shared" si="29"/>
        <v>1403.04</v>
      </c>
      <c r="Y104" s="128">
        <f t="shared" si="20"/>
        <v>0</v>
      </c>
      <c r="Z104" s="128">
        <f t="shared" si="20"/>
        <v>0</v>
      </c>
      <c r="AA104" s="128">
        <f t="shared" si="20"/>
        <v>0</v>
      </c>
      <c r="AB104" s="128">
        <f t="shared" si="20"/>
        <v>0</v>
      </c>
      <c r="AC104" s="128">
        <f t="shared" si="20"/>
        <v>1403.04</v>
      </c>
      <c r="AD104" s="131">
        <f t="shared" si="24"/>
        <v>1403.04</v>
      </c>
      <c r="AE104" s="68"/>
      <c r="AF104" s="132"/>
      <c r="AG104" s="133" t="str">
        <f t="shared" si="33"/>
        <v>2.1.4.3.2</v>
      </c>
      <c r="AH104" s="154" t="s">
        <v>119</v>
      </c>
      <c r="AI104" s="135" t="s">
        <v>65</v>
      </c>
      <c r="AJ104" s="148" t="s">
        <v>325</v>
      </c>
      <c r="AK104" s="136" t="s">
        <v>326</v>
      </c>
      <c r="AL104" s="134" t="s">
        <v>215</v>
      </c>
      <c r="AM104" s="151">
        <v>48</v>
      </c>
      <c r="AN104" s="138">
        <v>23.5</v>
      </c>
      <c r="AO104" s="138">
        <f t="shared" si="36"/>
        <v>29.23</v>
      </c>
      <c r="AP104" s="139">
        <f t="shared" si="30"/>
        <v>1128</v>
      </c>
      <c r="AQ104" s="139">
        <f t="shared" si="31"/>
        <v>1403.04</v>
      </c>
      <c r="AR104" s="140" t="str">
        <f t="shared" si="32"/>
        <v>2.1.4.3.2</v>
      </c>
      <c r="AS104" s="141"/>
      <c r="AT104" s="142">
        <v>0.24390000000000001</v>
      </c>
      <c r="AU104" s="144">
        <f t="shared" si="34"/>
        <v>1128</v>
      </c>
      <c r="AV104" s="144">
        <f t="shared" si="35"/>
        <v>1403.04</v>
      </c>
      <c r="AW104" s="145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 s="67">
        <f>SUMIF(AF:AF,"SIM",BN:BN)</f>
        <v>0</v>
      </c>
    </row>
    <row r="105" spans="1:68" s="67" customFormat="1" ht="49.5">
      <c r="A105" s="125">
        <f t="shared" si="25"/>
        <v>94</v>
      </c>
      <c r="B105" s="125"/>
      <c r="C105" s="126">
        <v>2</v>
      </c>
      <c r="D105" s="126">
        <v>1</v>
      </c>
      <c r="E105" s="126">
        <v>4</v>
      </c>
      <c r="F105" s="126">
        <v>3</v>
      </c>
      <c r="G105" s="126">
        <v>3</v>
      </c>
      <c r="H105" s="126"/>
      <c r="I105"/>
      <c r="J105" s="127">
        <f t="shared" si="26"/>
        <v>5</v>
      </c>
      <c r="K105" s="128">
        <f t="shared" si="27"/>
        <v>2</v>
      </c>
      <c r="L105" s="128" t="str">
        <f t="shared" si="21"/>
        <v>2.1</v>
      </c>
      <c r="M105" s="128" t="str">
        <f t="shared" si="21"/>
        <v>2.1.4</v>
      </c>
      <c r="N105" s="128" t="str">
        <f t="shared" si="21"/>
        <v>2.1.4.3</v>
      </c>
      <c r="O105" s="128" t="str">
        <f t="shared" si="21"/>
        <v>2.1.4.3.3</v>
      </c>
      <c r="P105" s="129" t="str">
        <f t="shared" si="21"/>
        <v>2.1.4.3.3</v>
      </c>
      <c r="Q105" s="130">
        <f t="shared" si="28"/>
        <v>1676.7</v>
      </c>
      <c r="R105" s="128">
        <f t="shared" si="19"/>
        <v>0</v>
      </c>
      <c r="S105" s="128">
        <f t="shared" si="19"/>
        <v>0</v>
      </c>
      <c r="T105" s="128">
        <f t="shared" si="19"/>
        <v>0</v>
      </c>
      <c r="U105" s="128">
        <f t="shared" si="19"/>
        <v>0</v>
      </c>
      <c r="V105" s="128">
        <f t="shared" si="19"/>
        <v>1676.7</v>
      </c>
      <c r="W105" s="131">
        <f t="shared" si="23"/>
        <v>1676.7</v>
      </c>
      <c r="X105" s="130">
        <f t="shared" si="29"/>
        <v>2085.48</v>
      </c>
      <c r="Y105" s="128">
        <f t="shared" si="20"/>
        <v>0</v>
      </c>
      <c r="Z105" s="128">
        <f t="shared" si="20"/>
        <v>0</v>
      </c>
      <c r="AA105" s="128">
        <f t="shared" si="20"/>
        <v>0</v>
      </c>
      <c r="AB105" s="128">
        <f t="shared" si="20"/>
        <v>0</v>
      </c>
      <c r="AC105" s="128">
        <f t="shared" si="20"/>
        <v>2085.48</v>
      </c>
      <c r="AD105" s="131">
        <f t="shared" si="24"/>
        <v>2085.48</v>
      </c>
      <c r="AE105" s="68"/>
      <c r="AF105" s="132"/>
      <c r="AG105" s="133" t="str">
        <f t="shared" si="33"/>
        <v>2.1.4.3.3</v>
      </c>
      <c r="AH105" s="154" t="s">
        <v>120</v>
      </c>
      <c r="AI105" s="135" t="s">
        <v>65</v>
      </c>
      <c r="AJ105" s="148" t="s">
        <v>327</v>
      </c>
      <c r="AK105" s="136" t="s">
        <v>328</v>
      </c>
      <c r="AL105" s="134" t="s">
        <v>215</v>
      </c>
      <c r="AM105" s="151">
        <v>54</v>
      </c>
      <c r="AN105" s="138">
        <v>31.05</v>
      </c>
      <c r="AO105" s="138">
        <f t="shared" si="36"/>
        <v>38.619999999999997</v>
      </c>
      <c r="AP105" s="139">
        <f t="shared" ref="AP105" si="37">IF(B105&lt;&gt;"",SUM(R105:W105),ROUND(AM105*AN105,2))</f>
        <v>1676.7</v>
      </c>
      <c r="AQ105" s="139">
        <f t="shared" si="31"/>
        <v>2085.48</v>
      </c>
      <c r="AR105" s="140" t="str">
        <f t="shared" si="32"/>
        <v>2.1.4.3.3</v>
      </c>
      <c r="AS105" s="141"/>
      <c r="AT105" s="142">
        <v>0.24390000000000001</v>
      </c>
      <c r="AU105" s="144">
        <f t="shared" si="34"/>
        <v>1676.7</v>
      </c>
      <c r="AV105" s="144">
        <f t="shared" si="35"/>
        <v>2085.48</v>
      </c>
      <c r="AW105" s="14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 s="67">
        <f>SUMIF(AF:AF,"SIM",BN:BN)</f>
        <v>0</v>
      </c>
    </row>
    <row r="106" spans="1:68" s="67" customFormat="1">
      <c r="A106" s="125">
        <f t="shared" si="25"/>
        <v>95</v>
      </c>
      <c r="B106" s="125" t="s">
        <v>80</v>
      </c>
      <c r="C106" s="126">
        <v>2</v>
      </c>
      <c r="D106" s="126">
        <v>1</v>
      </c>
      <c r="E106" s="126">
        <v>5</v>
      </c>
      <c r="F106" s="126"/>
      <c r="G106" s="126"/>
      <c r="H106" s="126"/>
      <c r="I106"/>
      <c r="J106" s="127">
        <f t="shared" si="26"/>
        <v>3</v>
      </c>
      <c r="K106" s="128">
        <f t="shared" si="27"/>
        <v>2</v>
      </c>
      <c r="L106" s="128" t="str">
        <f t="shared" si="21"/>
        <v>2.1</v>
      </c>
      <c r="M106" s="128" t="str">
        <f t="shared" si="21"/>
        <v>2.1.5</v>
      </c>
      <c r="N106" s="128" t="str">
        <f t="shared" si="21"/>
        <v>2.1.5</v>
      </c>
      <c r="O106" s="128" t="str">
        <f t="shared" si="21"/>
        <v>2.1.5</v>
      </c>
      <c r="P106" s="129" t="str">
        <f t="shared" si="21"/>
        <v>2.1.5</v>
      </c>
      <c r="Q106" s="130">
        <f t="shared" si="28"/>
        <v>0</v>
      </c>
      <c r="R106" s="128">
        <f t="shared" si="19"/>
        <v>0</v>
      </c>
      <c r="S106" s="128">
        <f t="shared" si="19"/>
        <v>0</v>
      </c>
      <c r="T106" s="128">
        <f t="shared" si="19"/>
        <v>178173.94</v>
      </c>
      <c r="U106" s="128">
        <f t="shared" si="19"/>
        <v>0</v>
      </c>
      <c r="V106" s="128">
        <f t="shared" si="19"/>
        <v>0</v>
      </c>
      <c r="W106" s="131">
        <f t="shared" si="23"/>
        <v>0</v>
      </c>
      <c r="X106" s="130">
        <f t="shared" si="29"/>
        <v>0</v>
      </c>
      <c r="Y106" s="128">
        <f t="shared" si="20"/>
        <v>0</v>
      </c>
      <c r="Z106" s="128">
        <f t="shared" si="20"/>
        <v>0</v>
      </c>
      <c r="AA106" s="128">
        <f t="shared" si="20"/>
        <v>221630.07999999999</v>
      </c>
      <c r="AB106" s="128">
        <f t="shared" si="20"/>
        <v>0</v>
      </c>
      <c r="AC106" s="128">
        <f t="shared" si="20"/>
        <v>0</v>
      </c>
      <c r="AD106" s="131">
        <f t="shared" si="24"/>
        <v>0</v>
      </c>
      <c r="AE106" s="68"/>
      <c r="AF106" s="132"/>
      <c r="AG106" s="133" t="str">
        <f t="shared" si="33"/>
        <v>2.1.5</v>
      </c>
      <c r="AH106" s="154"/>
      <c r="AI106" s="135" t="s">
        <v>73</v>
      </c>
      <c r="AJ106" s="148" t="s">
        <v>190</v>
      </c>
      <c r="AK106" s="136" t="s">
        <v>121</v>
      </c>
      <c r="AL106" s="134"/>
      <c r="AM106" s="151">
        <v>0</v>
      </c>
      <c r="AN106" s="138"/>
      <c r="AO106" s="138">
        <f t="shared" si="36"/>
        <v>0</v>
      </c>
      <c r="AP106" s="139">
        <f t="shared" si="30"/>
        <v>178173.94</v>
      </c>
      <c r="AQ106" s="139">
        <f t="shared" si="31"/>
        <v>221630.07999999999</v>
      </c>
      <c r="AR106" s="140" t="str">
        <f t="shared" si="32"/>
        <v>2.1.5</v>
      </c>
      <c r="AS106" s="141" t="s">
        <v>73</v>
      </c>
      <c r="AT106" s="142">
        <v>0</v>
      </c>
      <c r="AU106" s="144" t="str">
        <f t="shared" si="34"/>
        <v/>
      </c>
      <c r="AV106" s="144">
        <f t="shared" si="35"/>
        <v>0</v>
      </c>
      <c r="AW106" s="145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</row>
    <row r="107" spans="1:68" s="67" customFormat="1" ht="53.25" customHeight="1">
      <c r="A107" s="125">
        <f t="shared" si="25"/>
        <v>96</v>
      </c>
      <c r="B107" s="125"/>
      <c r="C107" s="126">
        <v>2</v>
      </c>
      <c r="D107" s="126">
        <v>1</v>
      </c>
      <c r="E107" s="126">
        <v>5</v>
      </c>
      <c r="F107" s="126">
        <v>1</v>
      </c>
      <c r="G107" s="126"/>
      <c r="H107" s="126"/>
      <c r="I107"/>
      <c r="J107" s="127">
        <f t="shared" si="26"/>
        <v>4</v>
      </c>
      <c r="K107" s="128">
        <f t="shared" si="27"/>
        <v>2</v>
      </c>
      <c r="L107" s="128" t="str">
        <f t="shared" si="21"/>
        <v>2.1</v>
      </c>
      <c r="M107" s="128" t="str">
        <f t="shared" si="21"/>
        <v>2.1.5</v>
      </c>
      <c r="N107" s="128" t="str">
        <f t="shared" si="21"/>
        <v>2.1.5.1</v>
      </c>
      <c r="O107" s="128" t="str">
        <f t="shared" si="21"/>
        <v>2.1.5.1</v>
      </c>
      <c r="P107" s="129" t="str">
        <f t="shared" si="21"/>
        <v>2.1.5.1</v>
      </c>
      <c r="Q107" s="130">
        <f t="shared" si="28"/>
        <v>9499.2900000000009</v>
      </c>
      <c r="R107" s="128">
        <f t="shared" si="19"/>
        <v>0</v>
      </c>
      <c r="S107" s="128">
        <f t="shared" si="19"/>
        <v>0</v>
      </c>
      <c r="T107" s="128">
        <f t="shared" si="19"/>
        <v>0</v>
      </c>
      <c r="U107" s="128">
        <f t="shared" si="19"/>
        <v>9499.2900000000009</v>
      </c>
      <c r="V107" s="128">
        <f t="shared" si="19"/>
        <v>0</v>
      </c>
      <c r="W107" s="131">
        <f t="shared" si="23"/>
        <v>0</v>
      </c>
      <c r="X107" s="130">
        <f t="shared" si="29"/>
        <v>11816.16</v>
      </c>
      <c r="Y107" s="128">
        <f t="shared" si="20"/>
        <v>0</v>
      </c>
      <c r="Z107" s="128">
        <f t="shared" si="20"/>
        <v>0</v>
      </c>
      <c r="AA107" s="128">
        <f t="shared" si="20"/>
        <v>0</v>
      </c>
      <c r="AB107" s="128">
        <f t="shared" si="20"/>
        <v>11816.16</v>
      </c>
      <c r="AC107" s="128">
        <f t="shared" si="20"/>
        <v>0</v>
      </c>
      <c r="AD107" s="131">
        <f t="shared" si="24"/>
        <v>0</v>
      </c>
      <c r="AE107" s="68"/>
      <c r="AF107" s="132"/>
      <c r="AG107" s="133" t="str">
        <f t="shared" si="33"/>
        <v>2.1.5.1</v>
      </c>
      <c r="AH107" s="150" t="s">
        <v>122</v>
      </c>
      <c r="AI107" s="135" t="s">
        <v>65</v>
      </c>
      <c r="AJ107" s="148" t="s">
        <v>329</v>
      </c>
      <c r="AK107" s="136" t="s">
        <v>330</v>
      </c>
      <c r="AL107" s="134" t="s">
        <v>193</v>
      </c>
      <c r="AM107" s="151">
        <v>3</v>
      </c>
      <c r="AN107" s="138">
        <v>3166.43</v>
      </c>
      <c r="AO107" s="138">
        <f t="shared" si="36"/>
        <v>3938.72</v>
      </c>
      <c r="AP107" s="139">
        <f t="shared" si="30"/>
        <v>9499.2900000000009</v>
      </c>
      <c r="AQ107" s="139">
        <f t="shared" si="31"/>
        <v>11816.16</v>
      </c>
      <c r="AR107" s="140" t="str">
        <f t="shared" si="32"/>
        <v>2.1.5.1</v>
      </c>
      <c r="AS107" s="141"/>
      <c r="AT107" s="142">
        <v>0.24390000000000001</v>
      </c>
      <c r="AU107" s="144">
        <f t="shared" si="34"/>
        <v>9499.2900000000009</v>
      </c>
      <c r="AV107" s="144">
        <f t="shared" si="35"/>
        <v>11816.16</v>
      </c>
      <c r="AW107" s="145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 s="67">
        <f>SUMIF(AF:AF,"SIM",BN:BN)</f>
        <v>0</v>
      </c>
    </row>
    <row r="108" spans="1:68" s="67" customFormat="1" ht="51.75" customHeight="1">
      <c r="A108" s="125">
        <f t="shared" si="25"/>
        <v>97</v>
      </c>
      <c r="B108" s="125"/>
      <c r="C108" s="126">
        <v>2</v>
      </c>
      <c r="D108" s="126">
        <v>1</v>
      </c>
      <c r="E108" s="126">
        <v>5</v>
      </c>
      <c r="F108" s="126">
        <v>2</v>
      </c>
      <c r="G108" s="126"/>
      <c r="H108" s="126"/>
      <c r="I108"/>
      <c r="J108" s="127">
        <f t="shared" si="26"/>
        <v>4</v>
      </c>
      <c r="K108" s="128">
        <f t="shared" si="27"/>
        <v>2</v>
      </c>
      <c r="L108" s="128" t="str">
        <f t="shared" si="21"/>
        <v>2.1</v>
      </c>
      <c r="M108" s="128" t="str">
        <f t="shared" si="21"/>
        <v>2.1.5</v>
      </c>
      <c r="N108" s="128" t="str">
        <f t="shared" si="21"/>
        <v>2.1.5.2</v>
      </c>
      <c r="O108" s="128" t="str">
        <f t="shared" si="21"/>
        <v>2.1.5.2</v>
      </c>
      <c r="P108" s="129" t="str">
        <f t="shared" si="21"/>
        <v>2.1.5.2</v>
      </c>
      <c r="Q108" s="130">
        <f t="shared" si="28"/>
        <v>10177.290000000001</v>
      </c>
      <c r="R108" s="128">
        <f t="shared" si="19"/>
        <v>0</v>
      </c>
      <c r="S108" s="128">
        <f t="shared" si="19"/>
        <v>0</v>
      </c>
      <c r="T108" s="128">
        <f t="shared" si="19"/>
        <v>0</v>
      </c>
      <c r="U108" s="128">
        <f t="shared" si="19"/>
        <v>10177.290000000001</v>
      </c>
      <c r="V108" s="128">
        <f t="shared" si="19"/>
        <v>0</v>
      </c>
      <c r="W108" s="131">
        <f t="shared" si="23"/>
        <v>0</v>
      </c>
      <c r="X108" s="130">
        <f t="shared" si="29"/>
        <v>12659.52</v>
      </c>
      <c r="Y108" s="128">
        <f t="shared" si="20"/>
        <v>0</v>
      </c>
      <c r="Z108" s="128">
        <f t="shared" si="20"/>
        <v>0</v>
      </c>
      <c r="AA108" s="128">
        <f t="shared" si="20"/>
        <v>0</v>
      </c>
      <c r="AB108" s="128">
        <f t="shared" si="20"/>
        <v>12659.52</v>
      </c>
      <c r="AC108" s="128">
        <f t="shared" si="20"/>
        <v>0</v>
      </c>
      <c r="AD108" s="131">
        <f t="shared" si="24"/>
        <v>0</v>
      </c>
      <c r="AE108" s="68"/>
      <c r="AF108" s="132"/>
      <c r="AG108" s="133" t="str">
        <f t="shared" si="33"/>
        <v>2.1.5.2</v>
      </c>
      <c r="AH108" s="150" t="s">
        <v>123</v>
      </c>
      <c r="AI108" s="135" t="s">
        <v>65</v>
      </c>
      <c r="AJ108" s="148" t="s">
        <v>331</v>
      </c>
      <c r="AK108" s="136" t="s">
        <v>332</v>
      </c>
      <c r="AL108" s="134" t="s">
        <v>193</v>
      </c>
      <c r="AM108" s="151">
        <v>3</v>
      </c>
      <c r="AN108" s="138">
        <v>3392.43</v>
      </c>
      <c r="AO108" s="138">
        <f t="shared" si="36"/>
        <v>4219.84</v>
      </c>
      <c r="AP108" s="139">
        <f t="shared" si="30"/>
        <v>10177.290000000001</v>
      </c>
      <c r="AQ108" s="139">
        <f t="shared" si="31"/>
        <v>12659.52</v>
      </c>
      <c r="AR108" s="140" t="str">
        <f t="shared" si="32"/>
        <v>2.1.5.2</v>
      </c>
      <c r="AS108" s="141"/>
      <c r="AT108" s="142">
        <v>0.24390000000000001</v>
      </c>
      <c r="AU108" s="144">
        <f t="shared" si="34"/>
        <v>10177.290000000001</v>
      </c>
      <c r="AV108" s="144">
        <f t="shared" si="35"/>
        <v>12659.52</v>
      </c>
      <c r="AW108" s="145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</row>
    <row r="109" spans="1:68" s="67" customFormat="1" ht="51.75" customHeight="1">
      <c r="A109" s="125">
        <f t="shared" si="25"/>
        <v>98</v>
      </c>
      <c r="B109" s="125"/>
      <c r="C109" s="126">
        <v>2</v>
      </c>
      <c r="D109" s="126">
        <v>1</v>
      </c>
      <c r="E109" s="126">
        <v>5</v>
      </c>
      <c r="F109" s="126">
        <v>3</v>
      </c>
      <c r="G109" s="126"/>
      <c r="H109" s="126"/>
      <c r="I109"/>
      <c r="J109" s="127">
        <f t="shared" si="26"/>
        <v>4</v>
      </c>
      <c r="K109" s="128">
        <f t="shared" si="27"/>
        <v>2</v>
      </c>
      <c r="L109" s="128" t="str">
        <f t="shared" si="21"/>
        <v>2.1</v>
      </c>
      <c r="M109" s="128" t="str">
        <f t="shared" si="21"/>
        <v>2.1.5</v>
      </c>
      <c r="N109" s="128" t="str">
        <f t="shared" si="21"/>
        <v>2.1.5.3</v>
      </c>
      <c r="O109" s="128" t="str">
        <f t="shared" si="21"/>
        <v>2.1.5.3</v>
      </c>
      <c r="P109" s="129" t="str">
        <f t="shared" si="21"/>
        <v>2.1.5.3</v>
      </c>
      <c r="Q109" s="130">
        <f t="shared" si="28"/>
        <v>17173.36</v>
      </c>
      <c r="R109" s="128">
        <f t="shared" si="19"/>
        <v>0</v>
      </c>
      <c r="S109" s="128">
        <f t="shared" si="19"/>
        <v>0</v>
      </c>
      <c r="T109" s="128">
        <f t="shared" si="19"/>
        <v>0</v>
      </c>
      <c r="U109" s="128">
        <f t="shared" si="19"/>
        <v>17173.36</v>
      </c>
      <c r="V109" s="128">
        <f t="shared" si="19"/>
        <v>0</v>
      </c>
      <c r="W109" s="131">
        <f t="shared" si="23"/>
        <v>0</v>
      </c>
      <c r="X109" s="130">
        <f t="shared" si="29"/>
        <v>21361.96</v>
      </c>
      <c r="Y109" s="128">
        <f t="shared" si="20"/>
        <v>0</v>
      </c>
      <c r="Z109" s="128">
        <f t="shared" si="20"/>
        <v>0</v>
      </c>
      <c r="AA109" s="128">
        <f t="shared" si="20"/>
        <v>0</v>
      </c>
      <c r="AB109" s="128">
        <f t="shared" si="20"/>
        <v>21361.96</v>
      </c>
      <c r="AC109" s="128">
        <f t="shared" si="20"/>
        <v>0</v>
      </c>
      <c r="AD109" s="131">
        <f t="shared" si="24"/>
        <v>0</v>
      </c>
      <c r="AE109" s="68"/>
      <c r="AF109" s="132"/>
      <c r="AG109" s="133" t="str">
        <f t="shared" si="33"/>
        <v>2.1.5.3</v>
      </c>
      <c r="AH109" s="150" t="s">
        <v>124</v>
      </c>
      <c r="AI109" s="135" t="s">
        <v>65</v>
      </c>
      <c r="AJ109" s="148" t="s">
        <v>333</v>
      </c>
      <c r="AK109" s="136" t="s">
        <v>334</v>
      </c>
      <c r="AL109" s="134" t="s">
        <v>193</v>
      </c>
      <c r="AM109" s="151">
        <v>4</v>
      </c>
      <c r="AN109" s="138">
        <v>4293.34</v>
      </c>
      <c r="AO109" s="138">
        <f t="shared" si="36"/>
        <v>5340.49</v>
      </c>
      <c r="AP109" s="139">
        <f t="shared" si="30"/>
        <v>17173.36</v>
      </c>
      <c r="AQ109" s="139">
        <f t="shared" si="31"/>
        <v>21361.96</v>
      </c>
      <c r="AR109" s="140" t="str">
        <f t="shared" si="32"/>
        <v>2.1.5.3</v>
      </c>
      <c r="AS109" s="141"/>
      <c r="AT109" s="142">
        <v>0.24390000000000001</v>
      </c>
      <c r="AU109" s="144">
        <f t="shared" si="34"/>
        <v>17173.36</v>
      </c>
      <c r="AV109" s="144">
        <f t="shared" si="35"/>
        <v>21361.96</v>
      </c>
      <c r="AW109" s="145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</row>
    <row r="110" spans="1:68" s="67" customFormat="1" ht="51.75" customHeight="1">
      <c r="A110" s="125">
        <f t="shared" si="25"/>
        <v>99</v>
      </c>
      <c r="B110" s="125"/>
      <c r="C110" s="126">
        <v>2</v>
      </c>
      <c r="D110" s="126">
        <v>1</v>
      </c>
      <c r="E110" s="126">
        <v>5</v>
      </c>
      <c r="F110" s="126">
        <v>4</v>
      </c>
      <c r="G110" s="126"/>
      <c r="H110" s="126"/>
      <c r="I110"/>
      <c r="J110" s="127">
        <f t="shared" si="26"/>
        <v>4</v>
      </c>
      <c r="K110" s="128">
        <f t="shared" si="27"/>
        <v>2</v>
      </c>
      <c r="L110" s="128" t="str">
        <f t="shared" si="21"/>
        <v>2.1</v>
      </c>
      <c r="M110" s="128" t="str">
        <f t="shared" si="21"/>
        <v>2.1.5</v>
      </c>
      <c r="N110" s="128" t="str">
        <f t="shared" si="21"/>
        <v>2.1.5.4</v>
      </c>
      <c r="O110" s="128" t="str">
        <f t="shared" si="21"/>
        <v>2.1.5.4</v>
      </c>
      <c r="P110" s="129" t="str">
        <f t="shared" si="21"/>
        <v>2.1.5.4</v>
      </c>
      <c r="Q110" s="130">
        <f t="shared" si="28"/>
        <v>32159.05</v>
      </c>
      <c r="R110" s="128">
        <f t="shared" si="19"/>
        <v>0</v>
      </c>
      <c r="S110" s="128">
        <f t="shared" si="19"/>
        <v>0</v>
      </c>
      <c r="T110" s="128">
        <f t="shared" si="19"/>
        <v>0</v>
      </c>
      <c r="U110" s="128">
        <f t="shared" si="19"/>
        <v>32159.05</v>
      </c>
      <c r="V110" s="128">
        <f t="shared" si="19"/>
        <v>0</v>
      </c>
      <c r="W110" s="131">
        <f t="shared" si="23"/>
        <v>0</v>
      </c>
      <c r="X110" s="130">
        <f t="shared" si="29"/>
        <v>40002.620000000003</v>
      </c>
      <c r="Y110" s="128">
        <f t="shared" si="20"/>
        <v>0</v>
      </c>
      <c r="Z110" s="128">
        <f t="shared" si="20"/>
        <v>0</v>
      </c>
      <c r="AA110" s="128">
        <f t="shared" si="20"/>
        <v>0</v>
      </c>
      <c r="AB110" s="128">
        <f t="shared" si="20"/>
        <v>40002.620000000003</v>
      </c>
      <c r="AC110" s="128">
        <f t="shared" si="20"/>
        <v>0</v>
      </c>
      <c r="AD110" s="131">
        <f t="shared" si="24"/>
        <v>0</v>
      </c>
      <c r="AE110" s="68"/>
      <c r="AF110" s="132"/>
      <c r="AG110" s="133" t="str">
        <f t="shared" si="33"/>
        <v>2.1.5.4</v>
      </c>
      <c r="AH110" s="150" t="s">
        <v>125</v>
      </c>
      <c r="AI110" s="135" t="s">
        <v>65</v>
      </c>
      <c r="AJ110" s="148" t="s">
        <v>335</v>
      </c>
      <c r="AK110" s="136" t="s">
        <v>336</v>
      </c>
      <c r="AL110" s="134" t="s">
        <v>193</v>
      </c>
      <c r="AM110" s="151">
        <v>7</v>
      </c>
      <c r="AN110" s="138">
        <v>4594.1499999999996</v>
      </c>
      <c r="AO110" s="138">
        <f t="shared" si="36"/>
        <v>5714.66</v>
      </c>
      <c r="AP110" s="139">
        <f t="shared" si="30"/>
        <v>32159.05</v>
      </c>
      <c r="AQ110" s="139">
        <f t="shared" si="31"/>
        <v>40002.620000000003</v>
      </c>
      <c r="AR110" s="140" t="str">
        <f t="shared" si="32"/>
        <v>2.1.5.4</v>
      </c>
      <c r="AS110" s="141"/>
      <c r="AT110" s="142">
        <v>0.24390000000000001</v>
      </c>
      <c r="AU110" s="144">
        <f t="shared" si="34"/>
        <v>32159.05</v>
      </c>
      <c r="AV110" s="144">
        <f t="shared" si="35"/>
        <v>40002.620000000003</v>
      </c>
      <c r="AW110" s="145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</row>
    <row r="111" spans="1:68" s="67" customFormat="1" ht="51.75" customHeight="1">
      <c r="A111" s="125">
        <f t="shared" si="25"/>
        <v>100</v>
      </c>
      <c r="B111" s="125"/>
      <c r="C111" s="126">
        <v>2</v>
      </c>
      <c r="D111" s="126">
        <v>1</v>
      </c>
      <c r="E111" s="126">
        <v>5</v>
      </c>
      <c r="F111" s="126">
        <v>5</v>
      </c>
      <c r="G111" s="126"/>
      <c r="H111" s="126"/>
      <c r="I111"/>
      <c r="J111" s="127">
        <f t="shared" si="26"/>
        <v>4</v>
      </c>
      <c r="K111" s="128">
        <f t="shared" si="27"/>
        <v>2</v>
      </c>
      <c r="L111" s="128" t="str">
        <f t="shared" si="21"/>
        <v>2.1</v>
      </c>
      <c r="M111" s="128" t="str">
        <f t="shared" si="21"/>
        <v>2.1.5</v>
      </c>
      <c r="N111" s="128" t="str">
        <f t="shared" si="21"/>
        <v>2.1.5.5</v>
      </c>
      <c r="O111" s="128" t="str">
        <f t="shared" si="21"/>
        <v>2.1.5.5</v>
      </c>
      <c r="P111" s="129" t="str">
        <f t="shared" si="21"/>
        <v>2.1.5.5</v>
      </c>
      <c r="Q111" s="130">
        <f t="shared" si="28"/>
        <v>5023.84</v>
      </c>
      <c r="R111" s="128">
        <f t="shared" si="19"/>
        <v>0</v>
      </c>
      <c r="S111" s="128">
        <f t="shared" si="19"/>
        <v>0</v>
      </c>
      <c r="T111" s="128">
        <f t="shared" si="19"/>
        <v>0</v>
      </c>
      <c r="U111" s="128">
        <f t="shared" si="19"/>
        <v>5023.84</v>
      </c>
      <c r="V111" s="128">
        <f t="shared" si="19"/>
        <v>0</v>
      </c>
      <c r="W111" s="131">
        <f t="shared" si="23"/>
        <v>0</v>
      </c>
      <c r="X111" s="130">
        <f t="shared" si="29"/>
        <v>6249.15</v>
      </c>
      <c r="Y111" s="128">
        <f t="shared" si="20"/>
        <v>0</v>
      </c>
      <c r="Z111" s="128">
        <f t="shared" si="20"/>
        <v>0</v>
      </c>
      <c r="AA111" s="128">
        <f t="shared" si="20"/>
        <v>0</v>
      </c>
      <c r="AB111" s="128">
        <f t="shared" si="20"/>
        <v>6249.15</v>
      </c>
      <c r="AC111" s="128">
        <f t="shared" si="20"/>
        <v>0</v>
      </c>
      <c r="AD111" s="131">
        <f t="shared" si="24"/>
        <v>0</v>
      </c>
      <c r="AE111" s="68"/>
      <c r="AF111" s="132"/>
      <c r="AG111" s="133" t="str">
        <f t="shared" si="33"/>
        <v>2.1.5.5</v>
      </c>
      <c r="AH111" s="150" t="s">
        <v>126</v>
      </c>
      <c r="AI111" s="135" t="s">
        <v>65</v>
      </c>
      <c r="AJ111" s="148" t="s">
        <v>337</v>
      </c>
      <c r="AK111" s="136" t="s">
        <v>338</v>
      </c>
      <c r="AL111" s="134" t="s">
        <v>193</v>
      </c>
      <c r="AM111" s="151">
        <v>1</v>
      </c>
      <c r="AN111" s="138">
        <v>5023.84</v>
      </c>
      <c r="AO111" s="138">
        <f t="shared" si="36"/>
        <v>6249.15</v>
      </c>
      <c r="AP111" s="139">
        <f t="shared" si="30"/>
        <v>5023.84</v>
      </c>
      <c r="AQ111" s="139">
        <f t="shared" si="31"/>
        <v>6249.15</v>
      </c>
      <c r="AR111" s="140" t="str">
        <f t="shared" si="32"/>
        <v>2.1.5.5</v>
      </c>
      <c r="AS111" s="141"/>
      <c r="AT111" s="142">
        <v>0.24390000000000001</v>
      </c>
      <c r="AU111" s="144">
        <f t="shared" si="34"/>
        <v>5023.84</v>
      </c>
      <c r="AV111" s="144">
        <f t="shared" si="35"/>
        <v>6249.15</v>
      </c>
      <c r="AW111" s="145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</row>
    <row r="112" spans="1:68" s="67" customFormat="1">
      <c r="A112" s="125">
        <f t="shared" si="25"/>
        <v>101</v>
      </c>
      <c r="B112" s="125" t="s">
        <v>90</v>
      </c>
      <c r="C112" s="126">
        <v>2</v>
      </c>
      <c r="D112" s="126">
        <v>1</v>
      </c>
      <c r="E112" s="126">
        <v>5</v>
      </c>
      <c r="F112" s="126">
        <v>7</v>
      </c>
      <c r="G112" s="126"/>
      <c r="H112" s="126"/>
      <c r="I112"/>
      <c r="J112" s="127">
        <f t="shared" si="26"/>
        <v>4</v>
      </c>
      <c r="K112" s="128">
        <f t="shared" si="27"/>
        <v>2</v>
      </c>
      <c r="L112" s="128" t="str">
        <f t="shared" si="21"/>
        <v>2.1</v>
      </c>
      <c r="M112" s="128" t="str">
        <f t="shared" si="21"/>
        <v>2.1.5</v>
      </c>
      <c r="N112" s="128" t="str">
        <f t="shared" si="21"/>
        <v>2.1.5.7</v>
      </c>
      <c r="O112" s="128" t="str">
        <f t="shared" si="21"/>
        <v>2.1.5.7</v>
      </c>
      <c r="P112" s="129" t="str">
        <f t="shared" si="21"/>
        <v>2.1.5.7</v>
      </c>
      <c r="Q112" s="130">
        <f t="shared" si="28"/>
        <v>0</v>
      </c>
      <c r="R112" s="128">
        <f t="shared" ref="R112:V162" si="38">IF($J112=R$9,SUMIF(K$10:K$394,$AG112,$Q$10:$Q$394),0)</f>
        <v>0</v>
      </c>
      <c r="S112" s="128">
        <f t="shared" si="38"/>
        <v>0</v>
      </c>
      <c r="T112" s="128">
        <f t="shared" si="38"/>
        <v>0</v>
      </c>
      <c r="U112" s="128">
        <f t="shared" si="38"/>
        <v>104141.11</v>
      </c>
      <c r="V112" s="128">
        <f t="shared" si="38"/>
        <v>0</v>
      </c>
      <c r="W112" s="131">
        <f t="shared" si="23"/>
        <v>0</v>
      </c>
      <c r="X112" s="130">
        <f t="shared" si="29"/>
        <v>0</v>
      </c>
      <c r="Y112" s="128">
        <f t="shared" ref="Y112:AC162" si="39">IF($J112=Y$9,SUMIF(K$10:K$394,$AG112,$X$10:$X$394),0)</f>
        <v>0</v>
      </c>
      <c r="Z112" s="128">
        <f t="shared" si="39"/>
        <v>0</v>
      </c>
      <c r="AA112" s="128">
        <f t="shared" si="39"/>
        <v>0</v>
      </c>
      <c r="AB112" s="128">
        <f t="shared" si="39"/>
        <v>129540.67000000001</v>
      </c>
      <c r="AC112" s="128">
        <f t="shared" si="39"/>
        <v>0</v>
      </c>
      <c r="AD112" s="131">
        <f t="shared" si="24"/>
        <v>0</v>
      </c>
      <c r="AE112" s="68"/>
      <c r="AF112" s="132"/>
      <c r="AG112" s="133" t="str">
        <f t="shared" si="33"/>
        <v>2.1.5.7</v>
      </c>
      <c r="AH112" s="154"/>
      <c r="AI112" s="135" t="s">
        <v>73</v>
      </c>
      <c r="AJ112" s="148" t="s">
        <v>190</v>
      </c>
      <c r="AK112" s="136" t="s">
        <v>127</v>
      </c>
      <c r="AL112" s="134"/>
      <c r="AM112" s="151"/>
      <c r="AN112" s="138">
        <v>0</v>
      </c>
      <c r="AO112" s="138">
        <f t="shared" si="36"/>
        <v>0</v>
      </c>
      <c r="AP112" s="139">
        <f t="shared" si="30"/>
        <v>104141.11</v>
      </c>
      <c r="AQ112" s="139">
        <f t="shared" si="31"/>
        <v>129540.67000000001</v>
      </c>
      <c r="AR112" s="140" t="str">
        <f t="shared" si="32"/>
        <v>2.1.5.7</v>
      </c>
      <c r="AS112" s="141" t="s">
        <v>73</v>
      </c>
      <c r="AT112" s="142">
        <v>0</v>
      </c>
      <c r="AU112" s="144" t="str">
        <f t="shared" si="34"/>
        <v/>
      </c>
      <c r="AV112" s="144">
        <f t="shared" si="35"/>
        <v>0</v>
      </c>
      <c r="AW112" s="145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</row>
    <row r="113" spans="1:67" s="67" customFormat="1" ht="33">
      <c r="A113" s="125">
        <f t="shared" si="25"/>
        <v>102</v>
      </c>
      <c r="B113" s="125"/>
      <c r="C113" s="126">
        <v>2</v>
      </c>
      <c r="D113" s="126">
        <v>1</v>
      </c>
      <c r="E113" s="126">
        <v>5</v>
      </c>
      <c r="F113" s="126">
        <v>7</v>
      </c>
      <c r="G113" s="126">
        <v>1</v>
      </c>
      <c r="H113" s="126"/>
      <c r="I113"/>
      <c r="J113" s="127">
        <f t="shared" si="26"/>
        <v>5</v>
      </c>
      <c r="K113" s="128">
        <f t="shared" si="27"/>
        <v>2</v>
      </c>
      <c r="L113" s="128" t="str">
        <f t="shared" ref="L113:P164" si="40">IF(D113&lt;&gt;"",CONCATENATE(K113,".",D113),K113)</f>
        <v>2.1</v>
      </c>
      <c r="M113" s="128" t="str">
        <f t="shared" si="40"/>
        <v>2.1.5</v>
      </c>
      <c r="N113" s="128" t="str">
        <f t="shared" si="40"/>
        <v>2.1.5.7</v>
      </c>
      <c r="O113" s="128" t="str">
        <f t="shared" si="40"/>
        <v>2.1.5.7.1</v>
      </c>
      <c r="P113" s="129" t="str">
        <f t="shared" si="40"/>
        <v>2.1.5.7.1</v>
      </c>
      <c r="Q113" s="130">
        <f t="shared" si="28"/>
        <v>501.3</v>
      </c>
      <c r="R113" s="128">
        <f t="shared" si="38"/>
        <v>0</v>
      </c>
      <c r="S113" s="128">
        <f t="shared" si="38"/>
        <v>0</v>
      </c>
      <c r="T113" s="128">
        <f t="shared" si="38"/>
        <v>0</v>
      </c>
      <c r="U113" s="128">
        <f t="shared" si="38"/>
        <v>0</v>
      </c>
      <c r="V113" s="128">
        <f t="shared" si="38"/>
        <v>501.3</v>
      </c>
      <c r="W113" s="131">
        <f t="shared" si="23"/>
        <v>501.3</v>
      </c>
      <c r="X113" s="130">
        <f t="shared" si="29"/>
        <v>623.70000000000005</v>
      </c>
      <c r="Y113" s="128">
        <f t="shared" si="39"/>
        <v>0</v>
      </c>
      <c r="Z113" s="128">
        <f t="shared" si="39"/>
        <v>0</v>
      </c>
      <c r="AA113" s="128">
        <f t="shared" si="39"/>
        <v>0</v>
      </c>
      <c r="AB113" s="128">
        <f t="shared" si="39"/>
        <v>0</v>
      </c>
      <c r="AC113" s="128">
        <f t="shared" si="39"/>
        <v>623.70000000000005</v>
      </c>
      <c r="AD113" s="131">
        <f t="shared" si="24"/>
        <v>623.70000000000005</v>
      </c>
      <c r="AE113" s="68"/>
      <c r="AF113" s="132"/>
      <c r="AG113" s="133" t="str">
        <f t="shared" si="33"/>
        <v>2.1.5.7.1</v>
      </c>
      <c r="AH113" s="150">
        <v>92915</v>
      </c>
      <c r="AI113" s="135" t="s">
        <v>62</v>
      </c>
      <c r="AJ113" s="148" t="s">
        <v>339</v>
      </c>
      <c r="AK113" s="136" t="s">
        <v>340</v>
      </c>
      <c r="AL113" s="134" t="s">
        <v>341</v>
      </c>
      <c r="AM113" s="151">
        <v>30</v>
      </c>
      <c r="AN113" s="138">
        <v>16.71</v>
      </c>
      <c r="AO113" s="138">
        <f t="shared" si="36"/>
        <v>20.79</v>
      </c>
      <c r="AP113" s="139">
        <f t="shared" si="30"/>
        <v>501.3</v>
      </c>
      <c r="AQ113" s="139">
        <f t="shared" si="31"/>
        <v>623.70000000000005</v>
      </c>
      <c r="AR113" s="140" t="str">
        <f t="shared" si="32"/>
        <v>2.1.5.7.1</v>
      </c>
      <c r="AS113" s="141"/>
      <c r="AT113" s="142">
        <v>0.24390000000000001</v>
      </c>
      <c r="AU113" s="144">
        <f t="shared" si="34"/>
        <v>501.3</v>
      </c>
      <c r="AV113" s="144">
        <f t="shared" si="35"/>
        <v>623.70000000000005</v>
      </c>
      <c r="AW113" s="145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</row>
    <row r="114" spans="1:67" s="67" customFormat="1" ht="33">
      <c r="A114" s="125">
        <f t="shared" si="25"/>
        <v>103</v>
      </c>
      <c r="B114" s="125"/>
      <c r="C114" s="126">
        <v>2</v>
      </c>
      <c r="D114" s="126">
        <v>1</v>
      </c>
      <c r="E114" s="126">
        <v>5</v>
      </c>
      <c r="F114" s="126">
        <v>7</v>
      </c>
      <c r="G114" s="126">
        <v>2</v>
      </c>
      <c r="H114" s="126"/>
      <c r="I114"/>
      <c r="J114" s="127">
        <f t="shared" si="26"/>
        <v>5</v>
      </c>
      <c r="K114" s="128">
        <f t="shared" si="27"/>
        <v>2</v>
      </c>
      <c r="L114" s="128" t="str">
        <f t="shared" si="40"/>
        <v>2.1</v>
      </c>
      <c r="M114" s="128" t="str">
        <f t="shared" si="40"/>
        <v>2.1.5</v>
      </c>
      <c r="N114" s="128" t="str">
        <f t="shared" si="40"/>
        <v>2.1.5.7</v>
      </c>
      <c r="O114" s="128" t="str">
        <f t="shared" si="40"/>
        <v>2.1.5.7.2</v>
      </c>
      <c r="P114" s="129" t="str">
        <f t="shared" si="40"/>
        <v>2.1.5.7.2</v>
      </c>
      <c r="Q114" s="130">
        <f t="shared" si="28"/>
        <v>678.25</v>
      </c>
      <c r="R114" s="128">
        <f t="shared" si="38"/>
        <v>0</v>
      </c>
      <c r="S114" s="128">
        <f t="shared" si="38"/>
        <v>0</v>
      </c>
      <c r="T114" s="128">
        <f t="shared" si="38"/>
        <v>0</v>
      </c>
      <c r="U114" s="128">
        <f t="shared" si="38"/>
        <v>0</v>
      </c>
      <c r="V114" s="128">
        <f t="shared" si="38"/>
        <v>678.25</v>
      </c>
      <c r="W114" s="131">
        <f t="shared" si="23"/>
        <v>678.25</v>
      </c>
      <c r="X114" s="130">
        <f t="shared" si="29"/>
        <v>843.84</v>
      </c>
      <c r="Y114" s="128">
        <f t="shared" si="39"/>
        <v>0</v>
      </c>
      <c r="Z114" s="128">
        <f t="shared" si="39"/>
        <v>0</v>
      </c>
      <c r="AA114" s="128">
        <f t="shared" si="39"/>
        <v>0</v>
      </c>
      <c r="AB114" s="128">
        <f t="shared" si="39"/>
        <v>0</v>
      </c>
      <c r="AC114" s="128">
        <f t="shared" si="39"/>
        <v>843.84</v>
      </c>
      <c r="AD114" s="131">
        <f t="shared" si="24"/>
        <v>843.84</v>
      </c>
      <c r="AE114" s="68"/>
      <c r="AF114" s="132"/>
      <c r="AG114" s="133" t="str">
        <f t="shared" si="33"/>
        <v>2.1.5.7.2</v>
      </c>
      <c r="AH114" s="150">
        <v>92916</v>
      </c>
      <c r="AI114" s="135" t="s">
        <v>62</v>
      </c>
      <c r="AJ114" s="148" t="s">
        <v>342</v>
      </c>
      <c r="AK114" s="136" t="s">
        <v>343</v>
      </c>
      <c r="AL114" s="134" t="s">
        <v>341</v>
      </c>
      <c r="AM114" s="151">
        <v>42.9</v>
      </c>
      <c r="AN114" s="138">
        <v>15.81</v>
      </c>
      <c r="AO114" s="138">
        <f t="shared" si="36"/>
        <v>19.670000000000002</v>
      </c>
      <c r="AP114" s="139">
        <f t="shared" si="30"/>
        <v>678.25</v>
      </c>
      <c r="AQ114" s="139">
        <f t="shared" si="31"/>
        <v>843.84</v>
      </c>
      <c r="AR114" s="140" t="str">
        <f t="shared" si="32"/>
        <v>2.1.5.7.2</v>
      </c>
      <c r="AS114" s="141"/>
      <c r="AT114" s="142">
        <v>0.24390000000000001</v>
      </c>
      <c r="AU114" s="144">
        <f t="shared" si="34"/>
        <v>678.25</v>
      </c>
      <c r="AV114" s="144">
        <f t="shared" si="35"/>
        <v>843.84</v>
      </c>
      <c r="AW114" s="145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</row>
    <row r="115" spans="1:67" s="67" customFormat="1" ht="33">
      <c r="A115" s="125">
        <f t="shared" si="25"/>
        <v>104</v>
      </c>
      <c r="B115" s="125"/>
      <c r="C115" s="126">
        <v>2</v>
      </c>
      <c r="D115" s="126">
        <v>1</v>
      </c>
      <c r="E115" s="126">
        <v>5</v>
      </c>
      <c r="F115" s="126">
        <v>7</v>
      </c>
      <c r="G115" s="126">
        <v>3</v>
      </c>
      <c r="H115" s="126"/>
      <c r="I115"/>
      <c r="J115" s="127">
        <f t="shared" si="26"/>
        <v>5</v>
      </c>
      <c r="K115" s="128">
        <f t="shared" si="27"/>
        <v>2</v>
      </c>
      <c r="L115" s="128" t="str">
        <f t="shared" si="40"/>
        <v>2.1</v>
      </c>
      <c r="M115" s="128" t="str">
        <f t="shared" si="40"/>
        <v>2.1.5</v>
      </c>
      <c r="N115" s="128" t="str">
        <f t="shared" si="40"/>
        <v>2.1.5.7</v>
      </c>
      <c r="O115" s="128" t="str">
        <f t="shared" si="40"/>
        <v>2.1.5.7.3</v>
      </c>
      <c r="P115" s="129" t="str">
        <f t="shared" si="40"/>
        <v>2.1.5.7.3</v>
      </c>
      <c r="Q115" s="130">
        <f t="shared" si="28"/>
        <v>14521.82</v>
      </c>
      <c r="R115" s="128">
        <f t="shared" si="38"/>
        <v>0</v>
      </c>
      <c r="S115" s="128">
        <f t="shared" si="38"/>
        <v>0</v>
      </c>
      <c r="T115" s="128">
        <f t="shared" si="38"/>
        <v>0</v>
      </c>
      <c r="U115" s="128">
        <f t="shared" si="38"/>
        <v>0</v>
      </c>
      <c r="V115" s="128">
        <f t="shared" si="38"/>
        <v>14521.82</v>
      </c>
      <c r="W115" s="131">
        <f t="shared" si="23"/>
        <v>14521.82</v>
      </c>
      <c r="X115" s="130">
        <f t="shared" si="29"/>
        <v>18061.810000000001</v>
      </c>
      <c r="Y115" s="128">
        <f t="shared" si="39"/>
        <v>0</v>
      </c>
      <c r="Z115" s="128">
        <f t="shared" si="39"/>
        <v>0</v>
      </c>
      <c r="AA115" s="128">
        <f t="shared" si="39"/>
        <v>0</v>
      </c>
      <c r="AB115" s="128">
        <f t="shared" si="39"/>
        <v>0</v>
      </c>
      <c r="AC115" s="128">
        <f t="shared" si="39"/>
        <v>18061.810000000001</v>
      </c>
      <c r="AD115" s="131">
        <f t="shared" si="24"/>
        <v>18061.810000000001</v>
      </c>
      <c r="AE115" s="68"/>
      <c r="AF115" s="132"/>
      <c r="AG115" s="133" t="str">
        <f t="shared" si="33"/>
        <v>2.1.5.7.3</v>
      </c>
      <c r="AH115" s="150">
        <v>92917</v>
      </c>
      <c r="AI115" s="135" t="s">
        <v>62</v>
      </c>
      <c r="AJ115" s="148" t="s">
        <v>344</v>
      </c>
      <c r="AK115" s="136" t="s">
        <v>345</v>
      </c>
      <c r="AL115" s="134" t="s">
        <v>341</v>
      </c>
      <c r="AM115" s="151">
        <v>977.9</v>
      </c>
      <c r="AN115" s="138">
        <v>14.85</v>
      </c>
      <c r="AO115" s="138">
        <f t="shared" si="36"/>
        <v>18.47</v>
      </c>
      <c r="AP115" s="139">
        <f t="shared" si="30"/>
        <v>14521.82</v>
      </c>
      <c r="AQ115" s="139">
        <f t="shared" si="31"/>
        <v>18061.810000000001</v>
      </c>
      <c r="AR115" s="140" t="str">
        <f t="shared" si="32"/>
        <v>2.1.5.7.3</v>
      </c>
      <c r="AS115" s="141"/>
      <c r="AT115" s="142">
        <v>0.24390000000000001</v>
      </c>
      <c r="AU115" s="144">
        <f t="shared" si="34"/>
        <v>14521.82</v>
      </c>
      <c r="AV115" s="144">
        <f t="shared" si="35"/>
        <v>18061.810000000001</v>
      </c>
      <c r="AW115" s="14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</row>
    <row r="116" spans="1:67" s="67" customFormat="1" ht="33">
      <c r="A116" s="125">
        <f t="shared" si="25"/>
        <v>105</v>
      </c>
      <c r="B116" s="125"/>
      <c r="C116" s="126">
        <v>2</v>
      </c>
      <c r="D116" s="126">
        <v>1</v>
      </c>
      <c r="E116" s="126">
        <v>5</v>
      </c>
      <c r="F116" s="126">
        <v>7</v>
      </c>
      <c r="G116" s="126">
        <v>4</v>
      </c>
      <c r="H116" s="126"/>
      <c r="I116"/>
      <c r="J116" s="127">
        <f t="shared" si="26"/>
        <v>5</v>
      </c>
      <c r="K116" s="128">
        <f t="shared" si="27"/>
        <v>2</v>
      </c>
      <c r="L116" s="128" t="str">
        <f t="shared" si="40"/>
        <v>2.1</v>
      </c>
      <c r="M116" s="128" t="str">
        <f t="shared" si="40"/>
        <v>2.1.5</v>
      </c>
      <c r="N116" s="128" t="str">
        <f t="shared" si="40"/>
        <v>2.1.5.7</v>
      </c>
      <c r="O116" s="128" t="str">
        <f t="shared" si="40"/>
        <v>2.1.5.7.4</v>
      </c>
      <c r="P116" s="129" t="str">
        <f t="shared" si="40"/>
        <v>2.1.5.7.4</v>
      </c>
      <c r="Q116" s="130">
        <f t="shared" si="28"/>
        <v>5373.26</v>
      </c>
      <c r="R116" s="128">
        <f t="shared" si="38"/>
        <v>0</v>
      </c>
      <c r="S116" s="128">
        <f t="shared" si="38"/>
        <v>0</v>
      </c>
      <c r="T116" s="128">
        <f t="shared" si="38"/>
        <v>0</v>
      </c>
      <c r="U116" s="128">
        <f t="shared" si="38"/>
        <v>0</v>
      </c>
      <c r="V116" s="128">
        <f t="shared" si="38"/>
        <v>5373.26</v>
      </c>
      <c r="W116" s="131">
        <f t="shared" si="23"/>
        <v>5373.26</v>
      </c>
      <c r="X116" s="130">
        <f t="shared" si="29"/>
        <v>6685.44</v>
      </c>
      <c r="Y116" s="128">
        <f t="shared" si="39"/>
        <v>0</v>
      </c>
      <c r="Z116" s="128">
        <f t="shared" si="39"/>
        <v>0</v>
      </c>
      <c r="AA116" s="128">
        <f t="shared" si="39"/>
        <v>0</v>
      </c>
      <c r="AB116" s="128">
        <f t="shared" si="39"/>
        <v>0</v>
      </c>
      <c r="AC116" s="128">
        <f t="shared" si="39"/>
        <v>6685.44</v>
      </c>
      <c r="AD116" s="131">
        <f t="shared" si="24"/>
        <v>6685.44</v>
      </c>
      <c r="AE116" s="68"/>
      <c r="AF116" s="132"/>
      <c r="AG116" s="133" t="str">
        <f t="shared" si="33"/>
        <v>2.1.5.7.4</v>
      </c>
      <c r="AH116" s="150">
        <v>92921</v>
      </c>
      <c r="AI116" s="135" t="s">
        <v>62</v>
      </c>
      <c r="AJ116" s="148" t="s">
        <v>346</v>
      </c>
      <c r="AK116" s="136" t="s">
        <v>347</v>
      </c>
      <c r="AL116" s="134" t="s">
        <v>341</v>
      </c>
      <c r="AM116" s="151">
        <v>478.9</v>
      </c>
      <c r="AN116" s="138">
        <v>11.22</v>
      </c>
      <c r="AO116" s="138">
        <f t="shared" si="36"/>
        <v>13.96</v>
      </c>
      <c r="AP116" s="139">
        <f t="shared" si="30"/>
        <v>5373.26</v>
      </c>
      <c r="AQ116" s="139">
        <f t="shared" si="31"/>
        <v>6685.44</v>
      </c>
      <c r="AR116" s="140" t="str">
        <f t="shared" si="32"/>
        <v>2.1.5.7.4</v>
      </c>
      <c r="AS116" s="141"/>
      <c r="AT116" s="142">
        <v>0.24390000000000001</v>
      </c>
      <c r="AU116" s="144">
        <f t="shared" si="34"/>
        <v>5373.26</v>
      </c>
      <c r="AV116" s="144">
        <f t="shared" si="35"/>
        <v>6685.44</v>
      </c>
      <c r="AW116" s="145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</row>
    <row r="117" spans="1:67" s="67" customFormat="1" ht="32.450000000000003" customHeight="1">
      <c r="A117" s="125">
        <f t="shared" si="25"/>
        <v>106</v>
      </c>
      <c r="B117" s="125"/>
      <c r="C117" s="126">
        <v>2</v>
      </c>
      <c r="D117" s="126">
        <v>1</v>
      </c>
      <c r="E117" s="126">
        <v>5</v>
      </c>
      <c r="F117" s="126">
        <v>7</v>
      </c>
      <c r="G117" s="126">
        <v>5</v>
      </c>
      <c r="H117" s="126"/>
      <c r="I117"/>
      <c r="J117" s="127">
        <f t="shared" si="26"/>
        <v>5</v>
      </c>
      <c r="K117" s="128">
        <f t="shared" si="27"/>
        <v>2</v>
      </c>
      <c r="L117" s="128" t="str">
        <f t="shared" si="40"/>
        <v>2.1</v>
      </c>
      <c r="M117" s="128" t="str">
        <f t="shared" si="40"/>
        <v>2.1.5</v>
      </c>
      <c r="N117" s="128" t="str">
        <f t="shared" si="40"/>
        <v>2.1.5.7</v>
      </c>
      <c r="O117" s="128" t="str">
        <f t="shared" si="40"/>
        <v>2.1.5.7.5</v>
      </c>
      <c r="P117" s="129" t="str">
        <f t="shared" si="40"/>
        <v>2.1.5.7.5</v>
      </c>
      <c r="Q117" s="130">
        <f t="shared" si="28"/>
        <v>31138.87</v>
      </c>
      <c r="R117" s="128">
        <f t="shared" si="38"/>
        <v>0</v>
      </c>
      <c r="S117" s="128">
        <f t="shared" si="38"/>
        <v>0</v>
      </c>
      <c r="T117" s="128">
        <f t="shared" si="38"/>
        <v>0</v>
      </c>
      <c r="U117" s="128">
        <f t="shared" si="38"/>
        <v>0</v>
      </c>
      <c r="V117" s="128">
        <f t="shared" si="38"/>
        <v>31138.87</v>
      </c>
      <c r="W117" s="131">
        <f t="shared" si="23"/>
        <v>31138.87</v>
      </c>
      <c r="X117" s="130">
        <f t="shared" si="29"/>
        <v>38733.050000000003</v>
      </c>
      <c r="Y117" s="128">
        <f t="shared" si="39"/>
        <v>0</v>
      </c>
      <c r="Z117" s="128">
        <f t="shared" si="39"/>
        <v>0</v>
      </c>
      <c r="AA117" s="128">
        <f t="shared" si="39"/>
        <v>0</v>
      </c>
      <c r="AB117" s="128">
        <f t="shared" si="39"/>
        <v>0</v>
      </c>
      <c r="AC117" s="128">
        <f t="shared" si="39"/>
        <v>38733.050000000003</v>
      </c>
      <c r="AD117" s="131">
        <f t="shared" si="24"/>
        <v>38733.050000000003</v>
      </c>
      <c r="AE117" s="68"/>
      <c r="AF117" s="132"/>
      <c r="AG117" s="133" t="str">
        <f t="shared" si="33"/>
        <v>2.1.5.7.5</v>
      </c>
      <c r="AH117" s="154">
        <v>92415</v>
      </c>
      <c r="AI117" s="135" t="s">
        <v>62</v>
      </c>
      <c r="AJ117" s="148" t="s">
        <v>348</v>
      </c>
      <c r="AK117" s="136" t="s">
        <v>349</v>
      </c>
      <c r="AL117" s="134" t="s">
        <v>210</v>
      </c>
      <c r="AM117" s="151">
        <v>229.57</v>
      </c>
      <c r="AN117" s="138">
        <v>135.63999999999999</v>
      </c>
      <c r="AO117" s="138">
        <f t="shared" si="36"/>
        <v>168.72</v>
      </c>
      <c r="AP117" s="139">
        <f t="shared" si="30"/>
        <v>31138.87</v>
      </c>
      <c r="AQ117" s="139">
        <f t="shared" si="31"/>
        <v>38733.050000000003</v>
      </c>
      <c r="AR117" s="140" t="str">
        <f t="shared" si="32"/>
        <v>2.1.5.7.5</v>
      </c>
      <c r="AS117" s="141"/>
      <c r="AT117" s="142">
        <v>0.24390000000000001</v>
      </c>
      <c r="AU117" s="144">
        <f t="shared" si="34"/>
        <v>31138.87</v>
      </c>
      <c r="AV117" s="144">
        <f t="shared" si="35"/>
        <v>38733.050000000003</v>
      </c>
      <c r="AW117" s="145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</row>
    <row r="118" spans="1:67" s="67" customFormat="1" ht="30.75" customHeight="1">
      <c r="A118" s="125">
        <f t="shared" si="25"/>
        <v>107</v>
      </c>
      <c r="B118" s="125"/>
      <c r="C118" s="126">
        <v>2</v>
      </c>
      <c r="D118" s="126">
        <v>1</v>
      </c>
      <c r="E118" s="126">
        <v>5</v>
      </c>
      <c r="F118" s="126">
        <v>7</v>
      </c>
      <c r="G118" s="126">
        <v>6</v>
      </c>
      <c r="H118" s="126"/>
      <c r="I118"/>
      <c r="J118" s="127">
        <f t="shared" si="26"/>
        <v>5</v>
      </c>
      <c r="K118" s="128">
        <f t="shared" si="27"/>
        <v>2</v>
      </c>
      <c r="L118" s="128" t="str">
        <f t="shared" si="40"/>
        <v>2.1</v>
      </c>
      <c r="M118" s="128" t="str">
        <f t="shared" si="40"/>
        <v>2.1.5</v>
      </c>
      <c r="N118" s="128" t="str">
        <f t="shared" si="40"/>
        <v>2.1.5.7</v>
      </c>
      <c r="O118" s="128" t="str">
        <f t="shared" si="40"/>
        <v>2.1.5.7.6</v>
      </c>
      <c r="P118" s="129" t="str">
        <f t="shared" si="40"/>
        <v>2.1.5.7.6</v>
      </c>
      <c r="Q118" s="130">
        <f t="shared" si="28"/>
        <v>22603.88</v>
      </c>
      <c r="R118" s="128">
        <f t="shared" si="38"/>
        <v>0</v>
      </c>
      <c r="S118" s="128">
        <f t="shared" si="38"/>
        <v>0</v>
      </c>
      <c r="T118" s="128">
        <f t="shared" si="38"/>
        <v>0</v>
      </c>
      <c r="U118" s="128">
        <f t="shared" si="38"/>
        <v>0</v>
      </c>
      <c r="V118" s="128">
        <f t="shared" si="38"/>
        <v>22603.88</v>
      </c>
      <c r="W118" s="131">
        <f t="shared" si="23"/>
        <v>22603.88</v>
      </c>
      <c r="X118" s="130">
        <f t="shared" si="29"/>
        <v>28116.9</v>
      </c>
      <c r="Y118" s="128">
        <f t="shared" si="39"/>
        <v>0</v>
      </c>
      <c r="Z118" s="128">
        <f t="shared" si="39"/>
        <v>0</v>
      </c>
      <c r="AA118" s="128">
        <f t="shared" si="39"/>
        <v>0</v>
      </c>
      <c r="AB118" s="128">
        <f t="shared" si="39"/>
        <v>0</v>
      </c>
      <c r="AC118" s="128">
        <f t="shared" si="39"/>
        <v>28116.9</v>
      </c>
      <c r="AD118" s="131">
        <f t="shared" si="24"/>
        <v>28116.9</v>
      </c>
      <c r="AE118" s="68"/>
      <c r="AF118" s="132"/>
      <c r="AG118" s="133" t="str">
        <f t="shared" si="33"/>
        <v>2.1.5.7.6</v>
      </c>
      <c r="AH118" s="154">
        <v>1525</v>
      </c>
      <c r="AI118" s="135" t="s">
        <v>63</v>
      </c>
      <c r="AJ118" s="148" t="s">
        <v>350</v>
      </c>
      <c r="AK118" s="136" t="s">
        <v>351</v>
      </c>
      <c r="AL118" s="134" t="s">
        <v>299</v>
      </c>
      <c r="AM118" s="151">
        <v>52.5</v>
      </c>
      <c r="AN118" s="138">
        <v>430.55</v>
      </c>
      <c r="AO118" s="138">
        <f t="shared" si="36"/>
        <v>535.55999999999995</v>
      </c>
      <c r="AP118" s="139">
        <f t="shared" si="30"/>
        <v>22603.88</v>
      </c>
      <c r="AQ118" s="139">
        <f t="shared" si="31"/>
        <v>28116.9</v>
      </c>
      <c r="AR118" s="140" t="str">
        <f t="shared" si="32"/>
        <v>2.1.5.7.6</v>
      </c>
      <c r="AS118" s="141"/>
      <c r="AT118" s="142">
        <v>0.24390000000000001</v>
      </c>
      <c r="AU118" s="144">
        <f t="shared" si="34"/>
        <v>22603.88</v>
      </c>
      <c r="AV118" s="144">
        <f t="shared" si="35"/>
        <v>28116.9</v>
      </c>
      <c r="AW118" s="145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</row>
    <row r="119" spans="1:67" s="67" customFormat="1" ht="33">
      <c r="A119" s="125">
        <f t="shared" si="25"/>
        <v>108</v>
      </c>
      <c r="B119" s="125"/>
      <c r="C119" s="126">
        <v>2</v>
      </c>
      <c r="D119" s="126">
        <v>1</v>
      </c>
      <c r="E119" s="126">
        <v>5</v>
      </c>
      <c r="F119" s="126">
        <v>7</v>
      </c>
      <c r="G119" s="126">
        <v>7</v>
      </c>
      <c r="H119" s="126"/>
      <c r="I119"/>
      <c r="J119" s="127">
        <f t="shared" si="26"/>
        <v>5</v>
      </c>
      <c r="K119" s="128">
        <f t="shared" si="27"/>
        <v>2</v>
      </c>
      <c r="L119" s="128" t="str">
        <f t="shared" si="40"/>
        <v>2.1</v>
      </c>
      <c r="M119" s="128" t="str">
        <f t="shared" si="40"/>
        <v>2.1.5</v>
      </c>
      <c r="N119" s="128" t="str">
        <f t="shared" si="40"/>
        <v>2.1.5.7</v>
      </c>
      <c r="O119" s="128" t="str">
        <f t="shared" si="40"/>
        <v>2.1.5.7.7</v>
      </c>
      <c r="P119" s="129" t="str">
        <f t="shared" si="40"/>
        <v>2.1.5.7.7</v>
      </c>
      <c r="Q119" s="130">
        <f t="shared" si="28"/>
        <v>1735.13</v>
      </c>
      <c r="R119" s="128">
        <f t="shared" si="38"/>
        <v>0</v>
      </c>
      <c r="S119" s="128">
        <f t="shared" si="38"/>
        <v>0</v>
      </c>
      <c r="T119" s="128">
        <f t="shared" si="38"/>
        <v>0</v>
      </c>
      <c r="U119" s="128">
        <f t="shared" si="38"/>
        <v>0</v>
      </c>
      <c r="V119" s="128">
        <f t="shared" si="38"/>
        <v>1735.13</v>
      </c>
      <c r="W119" s="131">
        <f t="shared" si="23"/>
        <v>1735.13</v>
      </c>
      <c r="X119" s="130">
        <f t="shared" si="29"/>
        <v>2158.2800000000002</v>
      </c>
      <c r="Y119" s="128">
        <f t="shared" si="39"/>
        <v>0</v>
      </c>
      <c r="Z119" s="128">
        <f t="shared" si="39"/>
        <v>0</v>
      </c>
      <c r="AA119" s="128">
        <f t="shared" si="39"/>
        <v>0</v>
      </c>
      <c r="AB119" s="128">
        <f t="shared" si="39"/>
        <v>0</v>
      </c>
      <c r="AC119" s="128">
        <f t="shared" si="39"/>
        <v>2158.2800000000002</v>
      </c>
      <c r="AD119" s="131">
        <f t="shared" si="24"/>
        <v>2158.2800000000002</v>
      </c>
      <c r="AE119" s="68"/>
      <c r="AF119" s="132"/>
      <c r="AG119" s="133" t="str">
        <f t="shared" si="33"/>
        <v>2.1.5.7.7</v>
      </c>
      <c r="AH119" s="150">
        <v>103673</v>
      </c>
      <c r="AI119" s="135" t="s">
        <v>62</v>
      </c>
      <c r="AJ119" s="148" t="s">
        <v>300</v>
      </c>
      <c r="AK119" s="136" t="s">
        <v>301</v>
      </c>
      <c r="AL119" s="134" t="s">
        <v>235</v>
      </c>
      <c r="AM119" s="151">
        <v>52.5</v>
      </c>
      <c r="AN119" s="138">
        <v>33.049999999999997</v>
      </c>
      <c r="AO119" s="138">
        <f t="shared" si="36"/>
        <v>41.11</v>
      </c>
      <c r="AP119" s="139">
        <f t="shared" si="30"/>
        <v>1735.13</v>
      </c>
      <c r="AQ119" s="139">
        <f t="shared" si="31"/>
        <v>2158.2800000000002</v>
      </c>
      <c r="AR119" s="140" t="str">
        <f t="shared" si="32"/>
        <v>2.1.5.7.7</v>
      </c>
      <c r="AS119" s="141"/>
      <c r="AT119" s="142">
        <v>0.24390000000000001</v>
      </c>
      <c r="AU119" s="144">
        <f t="shared" si="34"/>
        <v>1735.13</v>
      </c>
      <c r="AV119" s="144">
        <f t="shared" si="35"/>
        <v>2158.2800000000002</v>
      </c>
      <c r="AW119" s="145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</row>
    <row r="120" spans="1:67" s="67" customFormat="1">
      <c r="A120" s="125">
        <f t="shared" si="25"/>
        <v>109</v>
      </c>
      <c r="B120" s="125"/>
      <c r="C120" s="126">
        <v>2</v>
      </c>
      <c r="D120" s="126">
        <v>1</v>
      </c>
      <c r="E120" s="126">
        <v>5</v>
      </c>
      <c r="F120" s="126">
        <v>7</v>
      </c>
      <c r="G120" s="126">
        <v>8</v>
      </c>
      <c r="H120" s="126"/>
      <c r="I120"/>
      <c r="J120" s="127">
        <f t="shared" si="26"/>
        <v>5</v>
      </c>
      <c r="K120" s="128">
        <f t="shared" si="27"/>
        <v>2</v>
      </c>
      <c r="L120" s="128" t="str">
        <f t="shared" si="40"/>
        <v>2.1</v>
      </c>
      <c r="M120" s="128" t="str">
        <f t="shared" si="40"/>
        <v>2.1.5</v>
      </c>
      <c r="N120" s="128" t="str">
        <f t="shared" si="40"/>
        <v>2.1.5.7</v>
      </c>
      <c r="O120" s="128" t="str">
        <f t="shared" si="40"/>
        <v>2.1.5.7.8</v>
      </c>
      <c r="P120" s="129" t="str">
        <f t="shared" si="40"/>
        <v>2.1.5.7.8</v>
      </c>
      <c r="Q120" s="130">
        <f t="shared" si="28"/>
        <v>269.29000000000002</v>
      </c>
      <c r="R120" s="128">
        <f t="shared" si="38"/>
        <v>0</v>
      </c>
      <c r="S120" s="128">
        <f t="shared" si="38"/>
        <v>0</v>
      </c>
      <c r="T120" s="128">
        <f t="shared" si="38"/>
        <v>0</v>
      </c>
      <c r="U120" s="128">
        <f t="shared" si="38"/>
        <v>0</v>
      </c>
      <c r="V120" s="128">
        <f t="shared" si="38"/>
        <v>269.29000000000002</v>
      </c>
      <c r="W120" s="131">
        <f t="shared" si="23"/>
        <v>269.29000000000002</v>
      </c>
      <c r="X120" s="130">
        <f t="shared" si="29"/>
        <v>334.97</v>
      </c>
      <c r="Y120" s="128">
        <f t="shared" si="39"/>
        <v>0</v>
      </c>
      <c r="Z120" s="128">
        <f t="shared" si="39"/>
        <v>0</v>
      </c>
      <c r="AA120" s="128">
        <f t="shared" si="39"/>
        <v>0</v>
      </c>
      <c r="AB120" s="128">
        <f t="shared" si="39"/>
        <v>0</v>
      </c>
      <c r="AC120" s="128">
        <f t="shared" si="39"/>
        <v>334.97</v>
      </c>
      <c r="AD120" s="131">
        <f t="shared" si="24"/>
        <v>334.97</v>
      </c>
      <c r="AE120" s="68"/>
      <c r="AF120" s="132"/>
      <c r="AG120" s="133" t="str">
        <f t="shared" si="33"/>
        <v>2.1.5.7.8</v>
      </c>
      <c r="AH120" s="154">
        <v>96616</v>
      </c>
      <c r="AI120" s="135" t="s">
        <v>62</v>
      </c>
      <c r="AJ120" s="148" t="s">
        <v>352</v>
      </c>
      <c r="AK120" s="136" t="s">
        <v>353</v>
      </c>
      <c r="AL120" s="134" t="s">
        <v>235</v>
      </c>
      <c r="AM120" s="151">
        <v>0.49449999999999994</v>
      </c>
      <c r="AN120" s="138">
        <v>544.57000000000005</v>
      </c>
      <c r="AO120" s="138">
        <f t="shared" si="36"/>
        <v>677.39</v>
      </c>
      <c r="AP120" s="139">
        <f t="shared" si="30"/>
        <v>269.29000000000002</v>
      </c>
      <c r="AQ120" s="139">
        <f t="shared" si="31"/>
        <v>334.97</v>
      </c>
      <c r="AR120" s="140" t="str">
        <f t="shared" si="32"/>
        <v>2.1.5.7.8</v>
      </c>
      <c r="AS120" s="141"/>
      <c r="AT120" s="142">
        <v>0.24390000000000001</v>
      </c>
      <c r="AU120" s="144">
        <f t="shared" si="34"/>
        <v>269.29000000000002</v>
      </c>
      <c r="AV120" s="144">
        <f t="shared" si="35"/>
        <v>334.97</v>
      </c>
      <c r="AW120" s="145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</row>
    <row r="121" spans="1:67" s="67" customFormat="1" ht="31.9" customHeight="1">
      <c r="A121" s="125">
        <f t="shared" si="25"/>
        <v>110</v>
      </c>
      <c r="B121" s="125"/>
      <c r="C121" s="126">
        <v>2</v>
      </c>
      <c r="D121" s="126">
        <v>1</v>
      </c>
      <c r="E121" s="126">
        <v>5</v>
      </c>
      <c r="F121" s="126">
        <v>7</v>
      </c>
      <c r="G121" s="126">
        <v>9</v>
      </c>
      <c r="H121" s="126"/>
      <c r="I121"/>
      <c r="J121" s="127">
        <f t="shared" si="26"/>
        <v>5</v>
      </c>
      <c r="K121" s="128">
        <f t="shared" si="27"/>
        <v>2</v>
      </c>
      <c r="L121" s="128" t="str">
        <f t="shared" si="40"/>
        <v>2.1</v>
      </c>
      <c r="M121" s="128" t="str">
        <f t="shared" si="40"/>
        <v>2.1.5</v>
      </c>
      <c r="N121" s="128" t="str">
        <f t="shared" si="40"/>
        <v>2.1.5.7</v>
      </c>
      <c r="O121" s="128" t="str">
        <f t="shared" si="40"/>
        <v>2.1.5.7.9</v>
      </c>
      <c r="P121" s="129" t="str">
        <f t="shared" si="40"/>
        <v>2.1.5.7.9</v>
      </c>
      <c r="Q121" s="130">
        <f t="shared" si="28"/>
        <v>511.14</v>
      </c>
      <c r="R121" s="128">
        <f t="shared" si="38"/>
        <v>0</v>
      </c>
      <c r="S121" s="128">
        <f t="shared" si="38"/>
        <v>0</v>
      </c>
      <c r="T121" s="128">
        <f t="shared" si="38"/>
        <v>0</v>
      </c>
      <c r="U121" s="128">
        <f t="shared" si="38"/>
        <v>0</v>
      </c>
      <c r="V121" s="128">
        <f t="shared" si="38"/>
        <v>511.14</v>
      </c>
      <c r="W121" s="131">
        <f t="shared" si="23"/>
        <v>511.14</v>
      </c>
      <c r="X121" s="130">
        <f t="shared" si="29"/>
        <v>635.74</v>
      </c>
      <c r="Y121" s="128">
        <f t="shared" si="39"/>
        <v>0</v>
      </c>
      <c r="Z121" s="128">
        <f t="shared" si="39"/>
        <v>0</v>
      </c>
      <c r="AA121" s="128">
        <f t="shared" si="39"/>
        <v>0</v>
      </c>
      <c r="AB121" s="128">
        <f t="shared" si="39"/>
        <v>0</v>
      </c>
      <c r="AC121" s="128">
        <f t="shared" si="39"/>
        <v>635.74</v>
      </c>
      <c r="AD121" s="131">
        <f t="shared" si="24"/>
        <v>635.74</v>
      </c>
      <c r="AE121" s="68"/>
      <c r="AF121" s="132"/>
      <c r="AG121" s="133" t="str">
        <f t="shared" si="33"/>
        <v>2.1.5.7.9</v>
      </c>
      <c r="AH121" s="156" t="s">
        <v>128</v>
      </c>
      <c r="AI121" s="135" t="s">
        <v>65</v>
      </c>
      <c r="AJ121" s="148" t="s">
        <v>354</v>
      </c>
      <c r="AK121" s="136" t="s">
        <v>355</v>
      </c>
      <c r="AL121" s="134" t="s">
        <v>215</v>
      </c>
      <c r="AM121" s="151">
        <v>14</v>
      </c>
      <c r="AN121" s="138">
        <v>36.51</v>
      </c>
      <c r="AO121" s="138">
        <f t="shared" si="36"/>
        <v>45.41</v>
      </c>
      <c r="AP121" s="139">
        <f t="shared" si="30"/>
        <v>511.14</v>
      </c>
      <c r="AQ121" s="139">
        <f t="shared" si="31"/>
        <v>635.74</v>
      </c>
      <c r="AR121" s="140" t="str">
        <f t="shared" si="32"/>
        <v>2.1.5.7.9</v>
      </c>
      <c r="AS121" s="141"/>
      <c r="AT121" s="142">
        <v>0.24390000000000001</v>
      </c>
      <c r="AU121" s="144">
        <f t="shared" si="34"/>
        <v>511.14</v>
      </c>
      <c r="AV121" s="144">
        <f t="shared" si="35"/>
        <v>635.74</v>
      </c>
      <c r="AW121" s="145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</row>
    <row r="122" spans="1:67" s="67" customFormat="1">
      <c r="A122" s="125">
        <f t="shared" si="25"/>
        <v>111</v>
      </c>
      <c r="B122" s="125" t="s">
        <v>129</v>
      </c>
      <c r="C122" s="126">
        <v>2</v>
      </c>
      <c r="D122" s="126">
        <v>1</v>
      </c>
      <c r="E122" s="126">
        <v>5</v>
      </c>
      <c r="F122" s="126">
        <v>7</v>
      </c>
      <c r="G122" s="126">
        <v>10</v>
      </c>
      <c r="H122" s="126"/>
      <c r="I122"/>
      <c r="J122" s="127">
        <f t="shared" si="26"/>
        <v>5</v>
      </c>
      <c r="K122" s="128">
        <f t="shared" si="27"/>
        <v>2</v>
      </c>
      <c r="L122" s="128" t="str">
        <f t="shared" si="40"/>
        <v>2.1</v>
      </c>
      <c r="M122" s="128" t="str">
        <f t="shared" si="40"/>
        <v>2.1.5</v>
      </c>
      <c r="N122" s="128" t="str">
        <f t="shared" si="40"/>
        <v>2.1.5.7</v>
      </c>
      <c r="O122" s="128" t="str">
        <f t="shared" si="40"/>
        <v>2.1.5.7.10</v>
      </c>
      <c r="P122" s="128" t="str">
        <f t="shared" si="40"/>
        <v>2.1.5.7.10</v>
      </c>
      <c r="Q122" s="130">
        <f t="shared" si="28"/>
        <v>0</v>
      </c>
      <c r="R122" s="128">
        <f t="shared" si="38"/>
        <v>0</v>
      </c>
      <c r="S122" s="128">
        <f t="shared" si="38"/>
        <v>0</v>
      </c>
      <c r="T122" s="128">
        <f t="shared" si="38"/>
        <v>0</v>
      </c>
      <c r="U122" s="128">
        <f t="shared" si="38"/>
        <v>0</v>
      </c>
      <c r="V122" s="128">
        <f t="shared" si="38"/>
        <v>26808.17</v>
      </c>
      <c r="W122" s="131">
        <f t="shared" si="23"/>
        <v>0</v>
      </c>
      <c r="X122" s="130">
        <f t="shared" si="29"/>
        <v>0</v>
      </c>
      <c r="Y122" s="128">
        <f t="shared" si="39"/>
        <v>0</v>
      </c>
      <c r="Z122" s="128">
        <f t="shared" si="39"/>
        <v>0</v>
      </c>
      <c r="AA122" s="128">
        <f t="shared" si="39"/>
        <v>0</v>
      </c>
      <c r="AB122" s="128">
        <f t="shared" si="39"/>
        <v>0</v>
      </c>
      <c r="AC122" s="128">
        <f t="shared" si="39"/>
        <v>33346.94</v>
      </c>
      <c r="AD122" s="131">
        <f t="shared" si="24"/>
        <v>0</v>
      </c>
      <c r="AE122" s="68"/>
      <c r="AF122" s="132"/>
      <c r="AG122" s="133" t="str">
        <f t="shared" si="33"/>
        <v>2.1.5.7.10</v>
      </c>
      <c r="AH122" s="150"/>
      <c r="AI122" s="135" t="s">
        <v>73</v>
      </c>
      <c r="AJ122" s="148" t="s">
        <v>190</v>
      </c>
      <c r="AK122" s="136" t="s">
        <v>130</v>
      </c>
      <c r="AL122" s="134"/>
      <c r="AM122" s="151">
        <v>0</v>
      </c>
      <c r="AN122" s="138">
        <v>0</v>
      </c>
      <c r="AO122" s="138">
        <f t="shared" si="36"/>
        <v>0</v>
      </c>
      <c r="AP122" s="139">
        <f t="shared" si="30"/>
        <v>26808.17</v>
      </c>
      <c r="AQ122" s="139">
        <f t="shared" si="31"/>
        <v>33346.94</v>
      </c>
      <c r="AR122" s="140" t="str">
        <f t="shared" si="32"/>
        <v>2.1.5.7.10</v>
      </c>
      <c r="AS122" s="141"/>
      <c r="AT122" s="142">
        <v>0</v>
      </c>
      <c r="AU122" s="144" t="str">
        <f t="shared" si="34"/>
        <v/>
      </c>
      <c r="AV122" s="144">
        <f t="shared" si="35"/>
        <v>0</v>
      </c>
      <c r="AW122" s="145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</row>
    <row r="123" spans="1:67" s="67" customFormat="1">
      <c r="A123" s="125">
        <f t="shared" si="25"/>
        <v>112</v>
      </c>
      <c r="B123" s="125"/>
      <c r="C123" s="126">
        <v>2</v>
      </c>
      <c r="D123" s="126">
        <v>1</v>
      </c>
      <c r="E123" s="126">
        <v>5</v>
      </c>
      <c r="F123" s="126">
        <v>7</v>
      </c>
      <c r="G123" s="126">
        <v>10</v>
      </c>
      <c r="H123" s="126">
        <v>1</v>
      </c>
      <c r="I123"/>
      <c r="J123" s="127">
        <f t="shared" si="26"/>
        <v>6</v>
      </c>
      <c r="K123" s="128">
        <f t="shared" si="27"/>
        <v>2</v>
      </c>
      <c r="L123" s="128" t="str">
        <f t="shared" si="40"/>
        <v>2.1</v>
      </c>
      <c r="M123" s="128" t="str">
        <f t="shared" si="40"/>
        <v>2.1.5</v>
      </c>
      <c r="N123" s="128" t="str">
        <f t="shared" si="40"/>
        <v>2.1.5.7</v>
      </c>
      <c r="O123" s="128" t="str">
        <f t="shared" si="40"/>
        <v>2.1.5.7.10</v>
      </c>
      <c r="P123" s="129" t="str">
        <f t="shared" si="40"/>
        <v>2.1.5.7.10.1</v>
      </c>
      <c r="Q123" s="130">
        <f t="shared" si="28"/>
        <v>904.54</v>
      </c>
      <c r="R123" s="128">
        <f t="shared" si="38"/>
        <v>0</v>
      </c>
      <c r="S123" s="128">
        <f t="shared" si="38"/>
        <v>0</v>
      </c>
      <c r="T123" s="128">
        <f t="shared" si="38"/>
        <v>0</v>
      </c>
      <c r="U123" s="128">
        <f t="shared" si="38"/>
        <v>0</v>
      </c>
      <c r="V123" s="128">
        <f t="shared" si="38"/>
        <v>0</v>
      </c>
      <c r="W123" s="131">
        <f t="shared" si="23"/>
        <v>0</v>
      </c>
      <c r="X123" s="130">
        <f t="shared" si="29"/>
        <v>1125.1600000000001</v>
      </c>
      <c r="Y123" s="128">
        <f t="shared" si="39"/>
        <v>0</v>
      </c>
      <c r="Z123" s="128">
        <f t="shared" si="39"/>
        <v>0</v>
      </c>
      <c r="AA123" s="128">
        <f t="shared" si="39"/>
        <v>0</v>
      </c>
      <c r="AB123" s="128">
        <f t="shared" si="39"/>
        <v>0</v>
      </c>
      <c r="AC123" s="128">
        <f t="shared" si="39"/>
        <v>0</v>
      </c>
      <c r="AD123" s="131">
        <f t="shared" si="24"/>
        <v>0</v>
      </c>
      <c r="AE123" s="68"/>
      <c r="AF123" s="132"/>
      <c r="AG123" s="133" t="str">
        <f t="shared" si="33"/>
        <v>2.1.5.7.10.1</v>
      </c>
      <c r="AH123" s="156" t="s">
        <v>131</v>
      </c>
      <c r="AI123" s="135" t="s">
        <v>65</v>
      </c>
      <c r="AJ123" s="148" t="s">
        <v>356</v>
      </c>
      <c r="AK123" s="136" t="s">
        <v>357</v>
      </c>
      <c r="AL123" s="134" t="s">
        <v>358</v>
      </c>
      <c r="AM123" s="151">
        <v>0.68</v>
      </c>
      <c r="AN123" s="138">
        <v>1330.2</v>
      </c>
      <c r="AO123" s="138">
        <f t="shared" si="36"/>
        <v>1654.64</v>
      </c>
      <c r="AP123" s="139">
        <f t="shared" si="30"/>
        <v>904.54</v>
      </c>
      <c r="AQ123" s="139">
        <f t="shared" si="31"/>
        <v>1125.1600000000001</v>
      </c>
      <c r="AR123" s="140" t="str">
        <f t="shared" si="32"/>
        <v>2.1.5.7.10.1</v>
      </c>
      <c r="AS123" s="141"/>
      <c r="AT123" s="142">
        <v>0.24390000000000001</v>
      </c>
      <c r="AU123" s="144">
        <f t="shared" si="34"/>
        <v>904.54</v>
      </c>
      <c r="AV123" s="144">
        <f t="shared" si="35"/>
        <v>1125.1600000000001</v>
      </c>
      <c r="AW123" s="145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</row>
    <row r="124" spans="1:67" s="67" customFormat="1" ht="33">
      <c r="A124" s="125">
        <f t="shared" si="25"/>
        <v>113</v>
      </c>
      <c r="B124" s="125"/>
      <c r="C124" s="126">
        <v>2</v>
      </c>
      <c r="D124" s="126">
        <v>1</v>
      </c>
      <c r="E124" s="126">
        <v>5</v>
      </c>
      <c r="F124" s="126">
        <v>7</v>
      </c>
      <c r="G124" s="126">
        <v>10</v>
      </c>
      <c r="H124" s="126">
        <v>2</v>
      </c>
      <c r="I124"/>
      <c r="J124" s="127">
        <f t="shared" si="26"/>
        <v>6</v>
      </c>
      <c r="K124" s="128">
        <f t="shared" si="27"/>
        <v>2</v>
      </c>
      <c r="L124" s="128" t="str">
        <f t="shared" si="40"/>
        <v>2.1</v>
      </c>
      <c r="M124" s="128" t="str">
        <f t="shared" si="40"/>
        <v>2.1.5</v>
      </c>
      <c r="N124" s="128" t="str">
        <f t="shared" si="40"/>
        <v>2.1.5.7</v>
      </c>
      <c r="O124" s="128" t="str">
        <f t="shared" si="40"/>
        <v>2.1.5.7.10</v>
      </c>
      <c r="P124" s="129" t="str">
        <f t="shared" si="40"/>
        <v>2.1.5.7.10.2</v>
      </c>
      <c r="Q124" s="130">
        <f t="shared" si="28"/>
        <v>14193.43</v>
      </c>
      <c r="R124" s="128">
        <f t="shared" si="38"/>
        <v>0</v>
      </c>
      <c r="S124" s="128">
        <f t="shared" si="38"/>
        <v>0</v>
      </c>
      <c r="T124" s="128">
        <f t="shared" si="38"/>
        <v>0</v>
      </c>
      <c r="U124" s="128">
        <f t="shared" si="38"/>
        <v>0</v>
      </c>
      <c r="V124" s="128">
        <f t="shared" si="38"/>
        <v>0</v>
      </c>
      <c r="W124" s="131">
        <f t="shared" si="23"/>
        <v>0</v>
      </c>
      <c r="X124" s="130">
        <f t="shared" si="29"/>
        <v>17655.21</v>
      </c>
      <c r="Y124" s="128">
        <f t="shared" si="39"/>
        <v>0</v>
      </c>
      <c r="Z124" s="128">
        <f t="shared" si="39"/>
        <v>0</v>
      </c>
      <c r="AA124" s="128">
        <f t="shared" si="39"/>
        <v>0</v>
      </c>
      <c r="AB124" s="128">
        <f t="shared" si="39"/>
        <v>0</v>
      </c>
      <c r="AC124" s="128">
        <f t="shared" si="39"/>
        <v>0</v>
      </c>
      <c r="AD124" s="131">
        <f t="shared" si="24"/>
        <v>0</v>
      </c>
      <c r="AE124" s="68"/>
      <c r="AF124" s="132"/>
      <c r="AG124" s="133" t="str">
        <f t="shared" si="33"/>
        <v>2.1.5.7.10.2</v>
      </c>
      <c r="AH124" s="156" t="s">
        <v>132</v>
      </c>
      <c r="AI124" s="135" t="s">
        <v>64</v>
      </c>
      <c r="AJ124" s="148" t="s">
        <v>359</v>
      </c>
      <c r="AK124" s="136" t="s">
        <v>360</v>
      </c>
      <c r="AL124" s="134" t="s">
        <v>361</v>
      </c>
      <c r="AM124" s="151">
        <v>1</v>
      </c>
      <c r="AN124" s="138">
        <v>14193.43</v>
      </c>
      <c r="AO124" s="138">
        <f t="shared" si="36"/>
        <v>17655.21</v>
      </c>
      <c r="AP124" s="139">
        <f t="shared" si="30"/>
        <v>14193.43</v>
      </c>
      <c r="AQ124" s="139">
        <f t="shared" si="31"/>
        <v>17655.21</v>
      </c>
      <c r="AR124" s="140" t="str">
        <f t="shared" si="32"/>
        <v>2.1.5.7.10.2</v>
      </c>
      <c r="AS124" s="141"/>
      <c r="AT124" s="142">
        <v>0.24390000000000001</v>
      </c>
      <c r="AU124" s="144">
        <f t="shared" si="34"/>
        <v>14193.43</v>
      </c>
      <c r="AV124" s="144">
        <f t="shared" si="35"/>
        <v>17655.21</v>
      </c>
      <c r="AW124" s="145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</row>
    <row r="125" spans="1:67" s="67" customFormat="1" ht="33">
      <c r="A125" s="125">
        <f t="shared" si="25"/>
        <v>114</v>
      </c>
      <c r="B125" s="125"/>
      <c r="C125" s="126">
        <v>2</v>
      </c>
      <c r="D125" s="126">
        <v>1</v>
      </c>
      <c r="E125" s="126">
        <v>5</v>
      </c>
      <c r="F125" s="126">
        <v>7</v>
      </c>
      <c r="G125" s="126">
        <v>10</v>
      </c>
      <c r="H125" s="126">
        <v>3</v>
      </c>
      <c r="I125"/>
      <c r="J125" s="127">
        <f t="shared" si="26"/>
        <v>6</v>
      </c>
      <c r="K125" s="128">
        <f t="shared" si="27"/>
        <v>2</v>
      </c>
      <c r="L125" s="128" t="str">
        <f t="shared" si="40"/>
        <v>2.1</v>
      </c>
      <c r="M125" s="128" t="str">
        <f t="shared" si="40"/>
        <v>2.1.5</v>
      </c>
      <c r="N125" s="128" t="str">
        <f t="shared" si="40"/>
        <v>2.1.5.7</v>
      </c>
      <c r="O125" s="128" t="str">
        <f t="shared" si="40"/>
        <v>2.1.5.7.10</v>
      </c>
      <c r="P125" s="129" t="str">
        <f t="shared" si="40"/>
        <v>2.1.5.7.10.3</v>
      </c>
      <c r="Q125" s="130">
        <f t="shared" si="28"/>
        <v>821.9</v>
      </c>
      <c r="R125" s="128">
        <f t="shared" si="38"/>
        <v>0</v>
      </c>
      <c r="S125" s="128">
        <f t="shared" si="38"/>
        <v>0</v>
      </c>
      <c r="T125" s="128">
        <f t="shared" si="38"/>
        <v>0</v>
      </c>
      <c r="U125" s="128">
        <f t="shared" si="38"/>
        <v>0</v>
      </c>
      <c r="V125" s="128">
        <f t="shared" si="38"/>
        <v>0</v>
      </c>
      <c r="W125" s="131">
        <f t="shared" si="23"/>
        <v>0</v>
      </c>
      <c r="X125" s="130">
        <f t="shared" si="29"/>
        <v>1022.37</v>
      </c>
      <c r="Y125" s="128">
        <f t="shared" si="39"/>
        <v>0</v>
      </c>
      <c r="Z125" s="128">
        <f t="shared" si="39"/>
        <v>0</v>
      </c>
      <c r="AA125" s="128">
        <f t="shared" si="39"/>
        <v>0</v>
      </c>
      <c r="AB125" s="128">
        <f t="shared" si="39"/>
        <v>0</v>
      </c>
      <c r="AC125" s="128">
        <f t="shared" si="39"/>
        <v>0</v>
      </c>
      <c r="AD125" s="131">
        <f t="shared" si="24"/>
        <v>0</v>
      </c>
      <c r="AE125" s="68"/>
      <c r="AF125" s="132"/>
      <c r="AG125" s="133" t="str">
        <f t="shared" si="33"/>
        <v>2.1.5.7.10.3</v>
      </c>
      <c r="AH125" s="156" t="s">
        <v>133</v>
      </c>
      <c r="AI125" s="135" t="s">
        <v>65</v>
      </c>
      <c r="AJ125" s="148" t="s">
        <v>362</v>
      </c>
      <c r="AK125" s="136" t="s">
        <v>363</v>
      </c>
      <c r="AL125" s="134" t="s">
        <v>210</v>
      </c>
      <c r="AM125" s="151">
        <v>2.72</v>
      </c>
      <c r="AN125" s="138">
        <v>302.17</v>
      </c>
      <c r="AO125" s="138">
        <f t="shared" si="36"/>
        <v>375.87</v>
      </c>
      <c r="AP125" s="139">
        <f t="shared" si="30"/>
        <v>821.9</v>
      </c>
      <c r="AQ125" s="139">
        <f t="shared" si="31"/>
        <v>1022.37</v>
      </c>
      <c r="AR125" s="140" t="str">
        <f t="shared" si="32"/>
        <v>2.1.5.7.10.3</v>
      </c>
      <c r="AS125" s="141"/>
      <c r="AT125" s="142">
        <v>0.24390000000000001</v>
      </c>
      <c r="AU125" s="144">
        <f t="shared" si="34"/>
        <v>821.9</v>
      </c>
      <c r="AV125" s="144">
        <f t="shared" si="35"/>
        <v>1022.37</v>
      </c>
      <c r="AW125" s="14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</row>
    <row r="126" spans="1:67" s="67" customFormat="1">
      <c r="A126" s="125">
        <f t="shared" si="25"/>
        <v>115</v>
      </c>
      <c r="B126" s="125"/>
      <c r="C126" s="126">
        <v>2</v>
      </c>
      <c r="D126" s="126">
        <v>1</v>
      </c>
      <c r="E126" s="126">
        <v>5</v>
      </c>
      <c r="F126" s="126">
        <v>7</v>
      </c>
      <c r="G126" s="126">
        <v>10</v>
      </c>
      <c r="H126" s="126">
        <v>4</v>
      </c>
      <c r="I126"/>
      <c r="J126" s="127">
        <f t="shared" si="26"/>
        <v>6</v>
      </c>
      <c r="K126" s="128">
        <f t="shared" si="27"/>
        <v>2</v>
      </c>
      <c r="L126" s="128" t="str">
        <f t="shared" si="40"/>
        <v>2.1</v>
      </c>
      <c r="M126" s="128" t="str">
        <f t="shared" si="40"/>
        <v>2.1.5</v>
      </c>
      <c r="N126" s="128" t="str">
        <f t="shared" si="40"/>
        <v>2.1.5.7</v>
      </c>
      <c r="O126" s="128" t="str">
        <f t="shared" si="40"/>
        <v>2.1.5.7.10</v>
      </c>
      <c r="P126" s="129" t="str">
        <f t="shared" si="40"/>
        <v>2.1.5.7.10.4</v>
      </c>
      <c r="Q126" s="130">
        <f t="shared" si="28"/>
        <v>4916.2299999999996</v>
      </c>
      <c r="R126" s="128">
        <f t="shared" si="38"/>
        <v>0</v>
      </c>
      <c r="S126" s="128">
        <f t="shared" si="38"/>
        <v>0</v>
      </c>
      <c r="T126" s="128">
        <f t="shared" si="38"/>
        <v>0</v>
      </c>
      <c r="U126" s="128">
        <f t="shared" si="38"/>
        <v>0</v>
      </c>
      <c r="V126" s="128">
        <f t="shared" si="38"/>
        <v>0</v>
      </c>
      <c r="W126" s="131">
        <f t="shared" si="23"/>
        <v>0</v>
      </c>
      <c r="X126" s="130">
        <f t="shared" si="29"/>
        <v>6115.53</v>
      </c>
      <c r="Y126" s="128">
        <f t="shared" si="39"/>
        <v>0</v>
      </c>
      <c r="Z126" s="128">
        <f t="shared" si="39"/>
        <v>0</v>
      </c>
      <c r="AA126" s="128">
        <f t="shared" si="39"/>
        <v>0</v>
      </c>
      <c r="AB126" s="128">
        <f t="shared" si="39"/>
        <v>0</v>
      </c>
      <c r="AC126" s="128">
        <f t="shared" si="39"/>
        <v>0</v>
      </c>
      <c r="AD126" s="131">
        <f t="shared" si="24"/>
        <v>0</v>
      </c>
      <c r="AE126" s="68"/>
      <c r="AF126" s="132"/>
      <c r="AG126" s="133" t="str">
        <f t="shared" si="33"/>
        <v>2.1.5.7.10.4</v>
      </c>
      <c r="AH126" s="156" t="s">
        <v>134</v>
      </c>
      <c r="AI126" s="135" t="s">
        <v>65</v>
      </c>
      <c r="AJ126" s="148" t="s">
        <v>364</v>
      </c>
      <c r="AK126" s="136" t="s">
        <v>365</v>
      </c>
      <c r="AL126" s="134" t="s">
        <v>210</v>
      </c>
      <c r="AM126" s="151">
        <v>47.8</v>
      </c>
      <c r="AN126" s="138">
        <v>102.85</v>
      </c>
      <c r="AO126" s="138">
        <f t="shared" si="36"/>
        <v>127.94</v>
      </c>
      <c r="AP126" s="139">
        <f t="shared" si="30"/>
        <v>4916.2299999999996</v>
      </c>
      <c r="AQ126" s="139">
        <f t="shared" si="31"/>
        <v>6115.53</v>
      </c>
      <c r="AR126" s="140" t="str">
        <f t="shared" si="32"/>
        <v>2.1.5.7.10.4</v>
      </c>
      <c r="AS126" s="141"/>
      <c r="AT126" s="142">
        <v>0.24390000000000001</v>
      </c>
      <c r="AU126" s="144">
        <f t="shared" si="34"/>
        <v>4916.2299999999996</v>
      </c>
      <c r="AV126" s="144">
        <f t="shared" si="35"/>
        <v>6115.53</v>
      </c>
      <c r="AW126" s="145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</row>
    <row r="127" spans="1:67" s="67" customFormat="1" ht="30.75" customHeight="1">
      <c r="A127" s="125">
        <f t="shared" si="25"/>
        <v>116</v>
      </c>
      <c r="B127" s="125"/>
      <c r="C127" s="126">
        <v>2</v>
      </c>
      <c r="D127" s="126">
        <v>1</v>
      </c>
      <c r="E127" s="126">
        <v>5</v>
      </c>
      <c r="F127" s="126">
        <v>7</v>
      </c>
      <c r="G127" s="126">
        <v>10</v>
      </c>
      <c r="H127" s="126">
        <v>5</v>
      </c>
      <c r="I127"/>
      <c r="J127" s="127">
        <f t="shared" si="26"/>
        <v>6</v>
      </c>
      <c r="K127" s="128">
        <f t="shared" si="27"/>
        <v>2</v>
      </c>
      <c r="L127" s="128" t="str">
        <f t="shared" si="40"/>
        <v>2.1</v>
      </c>
      <c r="M127" s="128" t="str">
        <f t="shared" si="40"/>
        <v>2.1.5</v>
      </c>
      <c r="N127" s="128" t="str">
        <f t="shared" si="40"/>
        <v>2.1.5.7</v>
      </c>
      <c r="O127" s="128" t="str">
        <f t="shared" si="40"/>
        <v>2.1.5.7.10</v>
      </c>
      <c r="P127" s="129" t="str">
        <f t="shared" si="40"/>
        <v>2.1.5.7.10.5</v>
      </c>
      <c r="Q127" s="130">
        <f t="shared" si="28"/>
        <v>2358.83</v>
      </c>
      <c r="R127" s="128">
        <f t="shared" si="38"/>
        <v>0</v>
      </c>
      <c r="S127" s="128">
        <f t="shared" si="38"/>
        <v>0</v>
      </c>
      <c r="T127" s="128">
        <f t="shared" si="38"/>
        <v>0</v>
      </c>
      <c r="U127" s="128">
        <f t="shared" si="38"/>
        <v>0</v>
      </c>
      <c r="V127" s="128">
        <f t="shared" si="38"/>
        <v>0</v>
      </c>
      <c r="W127" s="131">
        <f t="shared" si="23"/>
        <v>0</v>
      </c>
      <c r="X127" s="130">
        <f t="shared" si="29"/>
        <v>2934.16</v>
      </c>
      <c r="Y127" s="128">
        <f t="shared" si="39"/>
        <v>0</v>
      </c>
      <c r="Z127" s="128">
        <f t="shared" si="39"/>
        <v>0</v>
      </c>
      <c r="AA127" s="128">
        <f t="shared" si="39"/>
        <v>0</v>
      </c>
      <c r="AB127" s="128">
        <f t="shared" si="39"/>
        <v>0</v>
      </c>
      <c r="AC127" s="128">
        <f t="shared" si="39"/>
        <v>0</v>
      </c>
      <c r="AD127" s="131">
        <f t="shared" si="24"/>
        <v>0</v>
      </c>
      <c r="AE127" s="68"/>
      <c r="AF127" s="132"/>
      <c r="AG127" s="133" t="str">
        <f t="shared" si="33"/>
        <v>2.1.5.7.10.5</v>
      </c>
      <c r="AH127" s="154" t="s">
        <v>135</v>
      </c>
      <c r="AI127" s="135" t="s">
        <v>65</v>
      </c>
      <c r="AJ127" s="148" t="s">
        <v>366</v>
      </c>
      <c r="AK127" s="136" t="s">
        <v>367</v>
      </c>
      <c r="AL127" s="134" t="s">
        <v>215</v>
      </c>
      <c r="AM127" s="151">
        <v>5.89</v>
      </c>
      <c r="AN127" s="138">
        <v>400.48</v>
      </c>
      <c r="AO127" s="138">
        <f t="shared" si="36"/>
        <v>498.16</v>
      </c>
      <c r="AP127" s="139">
        <f t="shared" si="30"/>
        <v>2358.83</v>
      </c>
      <c r="AQ127" s="139">
        <f t="shared" si="31"/>
        <v>2934.16</v>
      </c>
      <c r="AR127" s="140" t="str">
        <f t="shared" si="32"/>
        <v>2.1.5.7.10.5</v>
      </c>
      <c r="AS127" s="141"/>
      <c r="AT127" s="142">
        <v>0.24390000000000001</v>
      </c>
      <c r="AU127" s="144">
        <f t="shared" si="34"/>
        <v>2358.83</v>
      </c>
      <c r="AV127" s="144">
        <f t="shared" si="35"/>
        <v>2934.16</v>
      </c>
      <c r="AW127" s="145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</row>
    <row r="128" spans="1:67" s="67" customFormat="1" ht="22.9" customHeight="1">
      <c r="A128" s="125">
        <f t="shared" si="25"/>
        <v>117</v>
      </c>
      <c r="B128" s="125"/>
      <c r="C128" s="126">
        <v>2</v>
      </c>
      <c r="D128" s="126">
        <v>1</v>
      </c>
      <c r="E128" s="126">
        <v>5</v>
      </c>
      <c r="F128" s="126">
        <v>7</v>
      </c>
      <c r="G128" s="126">
        <v>10</v>
      </c>
      <c r="H128" s="126">
        <v>6</v>
      </c>
      <c r="I128"/>
      <c r="J128" s="127">
        <f t="shared" si="26"/>
        <v>6</v>
      </c>
      <c r="K128" s="128">
        <f t="shared" si="27"/>
        <v>2</v>
      </c>
      <c r="L128" s="128" t="str">
        <f t="shared" si="40"/>
        <v>2.1</v>
      </c>
      <c r="M128" s="128" t="str">
        <f t="shared" si="40"/>
        <v>2.1.5</v>
      </c>
      <c r="N128" s="128" t="str">
        <f t="shared" si="40"/>
        <v>2.1.5.7</v>
      </c>
      <c r="O128" s="128" t="str">
        <f t="shared" si="40"/>
        <v>2.1.5.7.10</v>
      </c>
      <c r="P128" s="129" t="str">
        <f t="shared" si="40"/>
        <v>2.1.5.7.10.6</v>
      </c>
      <c r="Q128" s="130">
        <f t="shared" si="28"/>
        <v>975.61</v>
      </c>
      <c r="R128" s="128">
        <f t="shared" si="38"/>
        <v>0</v>
      </c>
      <c r="S128" s="128">
        <f t="shared" si="38"/>
        <v>0</v>
      </c>
      <c r="T128" s="128">
        <f t="shared" si="38"/>
        <v>0</v>
      </c>
      <c r="U128" s="128">
        <f t="shared" si="38"/>
        <v>0</v>
      </c>
      <c r="V128" s="128">
        <f t="shared" si="38"/>
        <v>0</v>
      </c>
      <c r="W128" s="131">
        <f t="shared" si="23"/>
        <v>0</v>
      </c>
      <c r="X128" s="130">
        <f t="shared" si="29"/>
        <v>1213.56</v>
      </c>
      <c r="Y128" s="128">
        <f t="shared" si="39"/>
        <v>0</v>
      </c>
      <c r="Z128" s="128">
        <f t="shared" si="39"/>
        <v>0</v>
      </c>
      <c r="AA128" s="128">
        <f t="shared" si="39"/>
        <v>0</v>
      </c>
      <c r="AB128" s="128">
        <f t="shared" si="39"/>
        <v>0</v>
      </c>
      <c r="AC128" s="128">
        <f t="shared" si="39"/>
        <v>0</v>
      </c>
      <c r="AD128" s="131">
        <f t="shared" si="24"/>
        <v>0</v>
      </c>
      <c r="AE128" s="68"/>
      <c r="AF128" s="132"/>
      <c r="AG128" s="133" t="str">
        <f t="shared" si="33"/>
        <v>2.1.5.7.10.6</v>
      </c>
      <c r="AH128" s="156" t="s">
        <v>136</v>
      </c>
      <c r="AI128" s="135" t="s">
        <v>65</v>
      </c>
      <c r="AJ128" s="148" t="s">
        <v>368</v>
      </c>
      <c r="AK128" s="136" t="s">
        <v>369</v>
      </c>
      <c r="AL128" s="134" t="s">
        <v>361</v>
      </c>
      <c r="AM128" s="151">
        <v>1</v>
      </c>
      <c r="AN128" s="138">
        <v>975.61</v>
      </c>
      <c r="AO128" s="138">
        <f t="shared" si="36"/>
        <v>1213.56</v>
      </c>
      <c r="AP128" s="139">
        <f t="shared" si="30"/>
        <v>975.61</v>
      </c>
      <c r="AQ128" s="139">
        <f t="shared" si="31"/>
        <v>1213.56</v>
      </c>
      <c r="AR128" s="140" t="str">
        <f t="shared" si="32"/>
        <v>2.1.5.7.10.6</v>
      </c>
      <c r="AS128" s="141"/>
      <c r="AT128" s="142">
        <v>0.24390000000000001</v>
      </c>
      <c r="AU128" s="144">
        <f t="shared" si="34"/>
        <v>975.61</v>
      </c>
      <c r="AV128" s="144">
        <f t="shared" si="35"/>
        <v>1213.56</v>
      </c>
      <c r="AW128" s="145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</row>
    <row r="129" spans="1:69" s="67" customFormat="1" ht="33" customHeight="1">
      <c r="A129" s="125">
        <f t="shared" si="25"/>
        <v>118</v>
      </c>
      <c r="B129" s="125"/>
      <c r="C129" s="126">
        <v>2</v>
      </c>
      <c r="D129" s="126">
        <v>1</v>
      </c>
      <c r="E129" s="126">
        <v>5</v>
      </c>
      <c r="F129" s="126">
        <v>7</v>
      </c>
      <c r="G129" s="126">
        <v>10</v>
      </c>
      <c r="H129" s="126">
        <v>7</v>
      </c>
      <c r="I129"/>
      <c r="J129" s="127">
        <f t="shared" si="26"/>
        <v>6</v>
      </c>
      <c r="K129" s="128">
        <f t="shared" si="27"/>
        <v>2</v>
      </c>
      <c r="L129" s="128" t="str">
        <f t="shared" si="40"/>
        <v>2.1</v>
      </c>
      <c r="M129" s="128" t="str">
        <f t="shared" si="40"/>
        <v>2.1.5</v>
      </c>
      <c r="N129" s="128" t="str">
        <f t="shared" si="40"/>
        <v>2.1.5.7</v>
      </c>
      <c r="O129" s="128" t="str">
        <f t="shared" si="40"/>
        <v>2.1.5.7.10</v>
      </c>
      <c r="P129" s="129" t="str">
        <f t="shared" si="40"/>
        <v>2.1.5.7.10.7</v>
      </c>
      <c r="Q129" s="130">
        <f t="shared" si="28"/>
        <v>624.35</v>
      </c>
      <c r="R129" s="128">
        <f t="shared" si="38"/>
        <v>0</v>
      </c>
      <c r="S129" s="128">
        <f t="shared" si="38"/>
        <v>0</v>
      </c>
      <c r="T129" s="128">
        <f t="shared" si="38"/>
        <v>0</v>
      </c>
      <c r="U129" s="128">
        <f t="shared" si="38"/>
        <v>0</v>
      </c>
      <c r="V129" s="128">
        <f t="shared" si="38"/>
        <v>0</v>
      </c>
      <c r="W129" s="131">
        <f t="shared" si="23"/>
        <v>0</v>
      </c>
      <c r="X129" s="130">
        <f t="shared" si="29"/>
        <v>776.63</v>
      </c>
      <c r="Y129" s="128">
        <f t="shared" si="39"/>
        <v>0</v>
      </c>
      <c r="Z129" s="128">
        <f t="shared" si="39"/>
        <v>0</v>
      </c>
      <c r="AA129" s="128">
        <f t="shared" si="39"/>
        <v>0</v>
      </c>
      <c r="AB129" s="128">
        <f t="shared" si="39"/>
        <v>0</v>
      </c>
      <c r="AC129" s="128">
        <f t="shared" si="39"/>
        <v>0</v>
      </c>
      <c r="AD129" s="131">
        <f t="shared" si="24"/>
        <v>0</v>
      </c>
      <c r="AE129" s="68"/>
      <c r="AF129" s="132"/>
      <c r="AG129" s="133" t="str">
        <f t="shared" si="33"/>
        <v>2.1.5.7.10.7</v>
      </c>
      <c r="AH129" s="154" t="s">
        <v>137</v>
      </c>
      <c r="AI129" s="135" t="s">
        <v>65</v>
      </c>
      <c r="AJ129" s="148" t="s">
        <v>370</v>
      </c>
      <c r="AK129" s="136" t="s">
        <v>371</v>
      </c>
      <c r="AL129" s="134" t="s">
        <v>205</v>
      </c>
      <c r="AM129" s="151">
        <v>1</v>
      </c>
      <c r="AN129" s="138">
        <v>624.35</v>
      </c>
      <c r="AO129" s="138">
        <f t="shared" si="36"/>
        <v>776.63</v>
      </c>
      <c r="AP129" s="139">
        <f t="shared" si="30"/>
        <v>624.35</v>
      </c>
      <c r="AQ129" s="139">
        <f t="shared" si="31"/>
        <v>776.63</v>
      </c>
      <c r="AR129" s="140" t="str">
        <f t="shared" si="32"/>
        <v>2.1.5.7.10.7</v>
      </c>
      <c r="AS129" s="141"/>
      <c r="AT129" s="142">
        <v>0.24390000000000001</v>
      </c>
      <c r="AU129" s="144">
        <f t="shared" si="34"/>
        <v>624.35</v>
      </c>
      <c r="AV129" s="144">
        <f t="shared" si="35"/>
        <v>776.63</v>
      </c>
      <c r="AW129" s="145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</row>
    <row r="130" spans="1:69" s="67" customFormat="1" ht="33">
      <c r="A130" s="125">
        <f t="shared" si="25"/>
        <v>119</v>
      </c>
      <c r="B130" s="125"/>
      <c r="C130" s="126">
        <v>2</v>
      </c>
      <c r="D130" s="126">
        <v>1</v>
      </c>
      <c r="E130" s="126">
        <v>5</v>
      </c>
      <c r="F130" s="126">
        <v>7</v>
      </c>
      <c r="G130" s="126">
        <v>10</v>
      </c>
      <c r="H130" s="126">
        <v>8</v>
      </c>
      <c r="I130"/>
      <c r="J130" s="127">
        <f t="shared" si="26"/>
        <v>6</v>
      </c>
      <c r="K130" s="128">
        <f t="shared" si="27"/>
        <v>2</v>
      </c>
      <c r="L130" s="128" t="str">
        <f t="shared" si="40"/>
        <v>2.1</v>
      </c>
      <c r="M130" s="128" t="str">
        <f t="shared" si="40"/>
        <v>2.1.5</v>
      </c>
      <c r="N130" s="128" t="str">
        <f t="shared" si="40"/>
        <v>2.1.5.7</v>
      </c>
      <c r="O130" s="128" t="str">
        <f t="shared" si="40"/>
        <v>2.1.5.7.10</v>
      </c>
      <c r="P130" s="129" t="str">
        <f t="shared" si="40"/>
        <v>2.1.5.7.10.8</v>
      </c>
      <c r="Q130" s="130">
        <f t="shared" si="28"/>
        <v>2013.28</v>
      </c>
      <c r="R130" s="128">
        <f t="shared" si="38"/>
        <v>0</v>
      </c>
      <c r="S130" s="128">
        <f t="shared" si="38"/>
        <v>0</v>
      </c>
      <c r="T130" s="128">
        <f t="shared" si="38"/>
        <v>0</v>
      </c>
      <c r="U130" s="128">
        <f t="shared" si="38"/>
        <v>0</v>
      </c>
      <c r="V130" s="128">
        <f t="shared" si="38"/>
        <v>0</v>
      </c>
      <c r="W130" s="131">
        <f t="shared" si="23"/>
        <v>0</v>
      </c>
      <c r="X130" s="130">
        <f t="shared" si="29"/>
        <v>2504.3200000000002</v>
      </c>
      <c r="Y130" s="128">
        <f t="shared" si="39"/>
        <v>0</v>
      </c>
      <c r="Z130" s="128">
        <f t="shared" si="39"/>
        <v>0</v>
      </c>
      <c r="AA130" s="128">
        <f t="shared" si="39"/>
        <v>0</v>
      </c>
      <c r="AB130" s="128">
        <f t="shared" si="39"/>
        <v>0</v>
      </c>
      <c r="AC130" s="128">
        <f t="shared" si="39"/>
        <v>0</v>
      </c>
      <c r="AD130" s="131">
        <f t="shared" si="24"/>
        <v>0</v>
      </c>
      <c r="AE130" s="68"/>
      <c r="AF130" s="132"/>
      <c r="AG130" s="133" t="str">
        <f t="shared" si="33"/>
        <v>2.1.5.7.10.8</v>
      </c>
      <c r="AH130" s="154" t="s">
        <v>138</v>
      </c>
      <c r="AI130" s="135" t="s">
        <v>65</v>
      </c>
      <c r="AJ130" s="148" t="s">
        <v>372</v>
      </c>
      <c r="AK130" s="136" t="s">
        <v>373</v>
      </c>
      <c r="AL130" s="134" t="s">
        <v>374</v>
      </c>
      <c r="AM130" s="151">
        <v>1</v>
      </c>
      <c r="AN130" s="138">
        <v>2013.28</v>
      </c>
      <c r="AO130" s="138">
        <f t="shared" si="36"/>
        <v>2504.3200000000002</v>
      </c>
      <c r="AP130" s="139">
        <f t="shared" si="30"/>
        <v>2013.28</v>
      </c>
      <c r="AQ130" s="139">
        <f t="shared" si="31"/>
        <v>2504.3200000000002</v>
      </c>
      <c r="AR130" s="140" t="str">
        <f t="shared" si="32"/>
        <v>2.1.5.7.10.8</v>
      </c>
      <c r="AS130" s="141"/>
      <c r="AT130" s="142">
        <v>0.24390000000000001</v>
      </c>
      <c r="AU130" s="144">
        <f t="shared" si="34"/>
        <v>2013.28</v>
      </c>
      <c r="AV130" s="144">
        <f t="shared" si="35"/>
        <v>2504.3200000000002</v>
      </c>
      <c r="AW130" s="145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</row>
    <row r="131" spans="1:69" s="67" customFormat="1" ht="15" customHeight="1">
      <c r="A131" s="125">
        <f t="shared" si="25"/>
        <v>120</v>
      </c>
      <c r="B131" s="125" t="s">
        <v>80</v>
      </c>
      <c r="C131" s="126">
        <v>2</v>
      </c>
      <c r="D131" s="126">
        <v>1</v>
      </c>
      <c r="E131" s="126">
        <v>6</v>
      </c>
      <c r="F131" s="126"/>
      <c r="G131" s="126"/>
      <c r="H131" s="126"/>
      <c r="I131"/>
      <c r="J131" s="127">
        <f t="shared" si="26"/>
        <v>3</v>
      </c>
      <c r="K131" s="128">
        <f t="shared" si="27"/>
        <v>2</v>
      </c>
      <c r="L131" s="128" t="str">
        <f t="shared" si="40"/>
        <v>2.1</v>
      </c>
      <c r="M131" s="128" t="str">
        <f t="shared" si="40"/>
        <v>2.1.6</v>
      </c>
      <c r="N131" s="128" t="str">
        <f t="shared" si="40"/>
        <v>2.1.6</v>
      </c>
      <c r="O131" s="128" t="str">
        <f t="shared" si="40"/>
        <v>2.1.6</v>
      </c>
      <c r="P131" s="129" t="str">
        <f t="shared" si="40"/>
        <v>2.1.6</v>
      </c>
      <c r="Q131" s="130">
        <f t="shared" si="28"/>
        <v>0</v>
      </c>
      <c r="R131" s="128">
        <f t="shared" si="38"/>
        <v>0</v>
      </c>
      <c r="S131" s="128">
        <f t="shared" si="38"/>
        <v>0</v>
      </c>
      <c r="T131" s="128">
        <f t="shared" si="38"/>
        <v>54904.460000000006</v>
      </c>
      <c r="U131" s="128">
        <f t="shared" si="38"/>
        <v>0</v>
      </c>
      <c r="V131" s="128">
        <f t="shared" si="38"/>
        <v>0</v>
      </c>
      <c r="W131" s="131">
        <f t="shared" si="23"/>
        <v>0</v>
      </c>
      <c r="X131" s="130">
        <f t="shared" si="29"/>
        <v>0</v>
      </c>
      <c r="Y131" s="128">
        <f t="shared" si="39"/>
        <v>0</v>
      </c>
      <c r="Z131" s="128">
        <f t="shared" si="39"/>
        <v>0</v>
      </c>
      <c r="AA131" s="128">
        <f t="shared" si="39"/>
        <v>68283.58</v>
      </c>
      <c r="AB131" s="128">
        <f t="shared" si="39"/>
        <v>0</v>
      </c>
      <c r="AC131" s="128">
        <f t="shared" si="39"/>
        <v>0</v>
      </c>
      <c r="AD131" s="131">
        <f t="shared" si="24"/>
        <v>0</v>
      </c>
      <c r="AE131" s="68"/>
      <c r="AF131" s="132"/>
      <c r="AG131" s="133" t="str">
        <f t="shared" si="33"/>
        <v>2.1.6</v>
      </c>
      <c r="AH131" s="156"/>
      <c r="AI131" s="135" t="s">
        <v>73</v>
      </c>
      <c r="AJ131" s="148" t="s">
        <v>190</v>
      </c>
      <c r="AK131" s="136" t="s">
        <v>139</v>
      </c>
      <c r="AL131" s="134"/>
      <c r="AM131" s="155">
        <v>0</v>
      </c>
      <c r="AN131" s="138"/>
      <c r="AO131" s="138">
        <f t="shared" si="36"/>
        <v>0</v>
      </c>
      <c r="AP131" s="139">
        <f t="shared" si="30"/>
        <v>54904.460000000006</v>
      </c>
      <c r="AQ131" s="139">
        <f t="shared" si="31"/>
        <v>68283.58</v>
      </c>
      <c r="AR131" s="140" t="str">
        <f t="shared" si="32"/>
        <v>2.1.6</v>
      </c>
      <c r="AS131" s="141"/>
      <c r="AT131" s="142">
        <v>0</v>
      </c>
      <c r="AU131" s="144" t="str">
        <f t="shared" si="34"/>
        <v/>
      </c>
      <c r="AV131" s="144">
        <f t="shared" si="35"/>
        <v>0</v>
      </c>
      <c r="AW131" s="145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</row>
    <row r="132" spans="1:69" s="67" customFormat="1" ht="15" customHeight="1">
      <c r="A132" s="125">
        <f t="shared" si="25"/>
        <v>121</v>
      </c>
      <c r="B132" s="125"/>
      <c r="C132" s="126">
        <v>2</v>
      </c>
      <c r="D132" s="126">
        <v>1</v>
      </c>
      <c r="E132" s="126">
        <v>6</v>
      </c>
      <c r="F132" s="126">
        <v>1</v>
      </c>
      <c r="G132" s="126"/>
      <c r="H132" s="126"/>
      <c r="I132"/>
      <c r="J132" s="127">
        <f t="shared" si="26"/>
        <v>4</v>
      </c>
      <c r="K132" s="128">
        <f t="shared" si="27"/>
        <v>2</v>
      </c>
      <c r="L132" s="128" t="str">
        <f t="shared" si="40"/>
        <v>2.1</v>
      </c>
      <c r="M132" s="128" t="str">
        <f t="shared" si="40"/>
        <v>2.1.6</v>
      </c>
      <c r="N132" s="128" t="str">
        <f t="shared" si="40"/>
        <v>2.1.6.1</v>
      </c>
      <c r="O132" s="128" t="str">
        <f t="shared" si="40"/>
        <v>2.1.6.1</v>
      </c>
      <c r="P132" s="129" t="str">
        <f t="shared" si="40"/>
        <v>2.1.6.1</v>
      </c>
      <c r="Q132" s="130">
        <f t="shared" si="28"/>
        <v>4960.28</v>
      </c>
      <c r="R132" s="128">
        <f t="shared" si="38"/>
        <v>0</v>
      </c>
      <c r="S132" s="128">
        <f t="shared" si="38"/>
        <v>0</v>
      </c>
      <c r="T132" s="128">
        <f t="shared" si="38"/>
        <v>0</v>
      </c>
      <c r="U132" s="128">
        <f t="shared" si="38"/>
        <v>4960.28</v>
      </c>
      <c r="V132" s="128">
        <f t="shared" si="38"/>
        <v>0</v>
      </c>
      <c r="W132" s="131">
        <f t="shared" si="23"/>
        <v>0</v>
      </c>
      <c r="X132" s="130">
        <f t="shared" si="29"/>
        <v>6144.82</v>
      </c>
      <c r="Y132" s="128">
        <f t="shared" si="39"/>
        <v>0</v>
      </c>
      <c r="Z132" s="128">
        <f t="shared" si="39"/>
        <v>0</v>
      </c>
      <c r="AA132" s="128">
        <f t="shared" si="39"/>
        <v>0</v>
      </c>
      <c r="AB132" s="128">
        <f t="shared" si="39"/>
        <v>6144.82</v>
      </c>
      <c r="AC132" s="128">
        <f t="shared" si="39"/>
        <v>0</v>
      </c>
      <c r="AD132" s="131">
        <f t="shared" si="24"/>
        <v>0</v>
      </c>
      <c r="AE132" s="68"/>
      <c r="AF132" s="132"/>
      <c r="AG132" s="133" t="str">
        <f t="shared" si="33"/>
        <v>2.1.6.1</v>
      </c>
      <c r="AH132" s="154" t="s">
        <v>140</v>
      </c>
      <c r="AI132" s="135" t="s">
        <v>65</v>
      </c>
      <c r="AJ132" s="148" t="s">
        <v>375</v>
      </c>
      <c r="AK132" s="136" t="s">
        <v>376</v>
      </c>
      <c r="AL132" s="134" t="s">
        <v>210</v>
      </c>
      <c r="AM132" s="151">
        <v>7403.4000000000005</v>
      </c>
      <c r="AN132" s="138">
        <v>0.67</v>
      </c>
      <c r="AO132" s="138">
        <f t="shared" si="36"/>
        <v>0.83</v>
      </c>
      <c r="AP132" s="139">
        <f t="shared" si="30"/>
        <v>4960.28</v>
      </c>
      <c r="AQ132" s="139">
        <f t="shared" si="31"/>
        <v>6144.82</v>
      </c>
      <c r="AR132" s="140" t="str">
        <f t="shared" si="32"/>
        <v>2.1.6.1</v>
      </c>
      <c r="AS132" s="141"/>
      <c r="AT132" s="142">
        <v>0.24390000000000001</v>
      </c>
      <c r="AU132" s="144">
        <f t="shared" si="34"/>
        <v>4960.28</v>
      </c>
      <c r="AV132" s="144">
        <f t="shared" si="35"/>
        <v>6144.82</v>
      </c>
      <c r="AW132" s="145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 s="67">
        <f>SUMIF(AF:AF,"SIM",BN:BN)</f>
        <v>0</v>
      </c>
    </row>
    <row r="133" spans="1:69" s="67" customFormat="1" ht="15" customHeight="1">
      <c r="A133" s="125">
        <f t="shared" si="25"/>
        <v>122</v>
      </c>
      <c r="B133" s="125"/>
      <c r="C133" s="126">
        <v>2</v>
      </c>
      <c r="D133" s="126">
        <v>1</v>
      </c>
      <c r="E133" s="126">
        <v>6</v>
      </c>
      <c r="F133" s="126">
        <v>2</v>
      </c>
      <c r="G133" s="126"/>
      <c r="H133" s="126"/>
      <c r="I133"/>
      <c r="J133" s="127">
        <f t="shared" si="26"/>
        <v>4</v>
      </c>
      <c r="K133" s="128">
        <f t="shared" si="27"/>
        <v>2</v>
      </c>
      <c r="L133" s="128" t="str">
        <f t="shared" si="40"/>
        <v>2.1</v>
      </c>
      <c r="M133" s="128" t="str">
        <f t="shared" si="40"/>
        <v>2.1.6</v>
      </c>
      <c r="N133" s="128" t="str">
        <f t="shared" si="40"/>
        <v>2.1.6.2</v>
      </c>
      <c r="O133" s="128" t="str">
        <f t="shared" si="40"/>
        <v>2.1.6.2</v>
      </c>
      <c r="P133" s="129" t="str">
        <f t="shared" si="40"/>
        <v>2.1.6.2</v>
      </c>
      <c r="Q133" s="130">
        <f t="shared" si="28"/>
        <v>11179.13</v>
      </c>
      <c r="R133" s="128">
        <f t="shared" si="38"/>
        <v>0</v>
      </c>
      <c r="S133" s="128">
        <f t="shared" si="38"/>
        <v>0</v>
      </c>
      <c r="T133" s="128">
        <f t="shared" si="38"/>
        <v>0</v>
      </c>
      <c r="U133" s="128">
        <f t="shared" si="38"/>
        <v>11179.13</v>
      </c>
      <c r="V133" s="128">
        <f t="shared" si="38"/>
        <v>0</v>
      </c>
      <c r="W133" s="131">
        <f t="shared" si="23"/>
        <v>0</v>
      </c>
      <c r="X133" s="130">
        <f t="shared" si="29"/>
        <v>13918.39</v>
      </c>
      <c r="Y133" s="128">
        <f t="shared" si="39"/>
        <v>0</v>
      </c>
      <c r="Z133" s="128">
        <f t="shared" si="39"/>
        <v>0</v>
      </c>
      <c r="AA133" s="128">
        <f t="shared" si="39"/>
        <v>0</v>
      </c>
      <c r="AB133" s="128">
        <f t="shared" si="39"/>
        <v>13918.39</v>
      </c>
      <c r="AC133" s="128">
        <f t="shared" si="39"/>
        <v>0</v>
      </c>
      <c r="AD133" s="131">
        <f t="shared" si="24"/>
        <v>0</v>
      </c>
      <c r="AE133" s="68"/>
      <c r="AF133" s="132"/>
      <c r="AG133" s="133" t="str">
        <f t="shared" si="33"/>
        <v>2.1.6.2</v>
      </c>
      <c r="AH133" s="154" t="s">
        <v>141</v>
      </c>
      <c r="AI133" s="135" t="s">
        <v>65</v>
      </c>
      <c r="AJ133" s="148" t="s">
        <v>377</v>
      </c>
      <c r="AK133" s="136" t="s">
        <v>378</v>
      </c>
      <c r="AL133" s="134" t="s">
        <v>210</v>
      </c>
      <c r="AM133" s="151">
        <v>7403.4000000000005</v>
      </c>
      <c r="AN133" s="138">
        <v>1.51</v>
      </c>
      <c r="AO133" s="138">
        <f t="shared" si="36"/>
        <v>1.88</v>
      </c>
      <c r="AP133" s="139">
        <f t="shared" si="30"/>
        <v>11179.13</v>
      </c>
      <c r="AQ133" s="139">
        <f t="shared" si="31"/>
        <v>13918.39</v>
      </c>
      <c r="AR133" s="140" t="str">
        <f t="shared" si="32"/>
        <v>2.1.6.2</v>
      </c>
      <c r="AS133" s="141"/>
      <c r="AT133" s="142">
        <v>0.24390000000000001</v>
      </c>
      <c r="AU133" s="144">
        <f t="shared" si="34"/>
        <v>11179.13</v>
      </c>
      <c r="AV133" s="144">
        <f t="shared" si="35"/>
        <v>13918.39</v>
      </c>
      <c r="AW133" s="145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</row>
    <row r="134" spans="1:69" s="67" customFormat="1" ht="15" customHeight="1">
      <c r="A134" s="125">
        <f t="shared" si="25"/>
        <v>123</v>
      </c>
      <c r="B134" s="125"/>
      <c r="C134" s="126">
        <v>2</v>
      </c>
      <c r="D134" s="126">
        <v>1</v>
      </c>
      <c r="E134" s="126">
        <v>6</v>
      </c>
      <c r="F134" s="126">
        <v>3</v>
      </c>
      <c r="G134" s="126"/>
      <c r="H134" s="126"/>
      <c r="I134"/>
      <c r="J134" s="127">
        <f t="shared" si="26"/>
        <v>4</v>
      </c>
      <c r="K134" s="128">
        <f t="shared" si="27"/>
        <v>2</v>
      </c>
      <c r="L134" s="128" t="str">
        <f t="shared" si="40"/>
        <v>2.1</v>
      </c>
      <c r="M134" s="128" t="str">
        <f t="shared" si="40"/>
        <v>2.1.6</v>
      </c>
      <c r="N134" s="128" t="str">
        <f t="shared" si="40"/>
        <v>2.1.6.3</v>
      </c>
      <c r="O134" s="128" t="str">
        <f t="shared" si="40"/>
        <v>2.1.6.3</v>
      </c>
      <c r="P134" s="129" t="str">
        <f t="shared" si="40"/>
        <v>2.1.6.3</v>
      </c>
      <c r="Q134" s="130">
        <f t="shared" si="28"/>
        <v>2900.59</v>
      </c>
      <c r="R134" s="128">
        <f t="shared" si="38"/>
        <v>0</v>
      </c>
      <c r="S134" s="128">
        <f t="shared" si="38"/>
        <v>0</v>
      </c>
      <c r="T134" s="128">
        <f t="shared" si="38"/>
        <v>0</v>
      </c>
      <c r="U134" s="128">
        <f t="shared" si="38"/>
        <v>2900.59</v>
      </c>
      <c r="V134" s="128">
        <f t="shared" si="38"/>
        <v>0</v>
      </c>
      <c r="W134" s="131">
        <f t="shared" si="23"/>
        <v>0</v>
      </c>
      <c r="X134" s="130">
        <f t="shared" si="29"/>
        <v>3608.14</v>
      </c>
      <c r="Y134" s="128">
        <f t="shared" si="39"/>
        <v>0</v>
      </c>
      <c r="Z134" s="128">
        <f t="shared" si="39"/>
        <v>0</v>
      </c>
      <c r="AA134" s="128">
        <f t="shared" si="39"/>
        <v>0</v>
      </c>
      <c r="AB134" s="128">
        <f t="shared" si="39"/>
        <v>3608.14</v>
      </c>
      <c r="AC134" s="128">
        <f t="shared" si="39"/>
        <v>0</v>
      </c>
      <c r="AD134" s="131">
        <f t="shared" si="24"/>
        <v>0</v>
      </c>
      <c r="AE134" s="68"/>
      <c r="AF134" s="132"/>
      <c r="AG134" s="133" t="str">
        <f t="shared" si="33"/>
        <v>2.1.6.3</v>
      </c>
      <c r="AH134" s="154" t="s">
        <v>142</v>
      </c>
      <c r="AI134" s="135" t="s">
        <v>65</v>
      </c>
      <c r="AJ134" s="148" t="s">
        <v>379</v>
      </c>
      <c r="AK134" s="136" t="s">
        <v>380</v>
      </c>
      <c r="AL134" s="134" t="s">
        <v>210</v>
      </c>
      <c r="AM134" s="151">
        <v>25.984000000000005</v>
      </c>
      <c r="AN134" s="138">
        <v>111.63</v>
      </c>
      <c r="AO134" s="138">
        <f t="shared" si="36"/>
        <v>138.86000000000001</v>
      </c>
      <c r="AP134" s="139">
        <f t="shared" si="30"/>
        <v>2900.59</v>
      </c>
      <c r="AQ134" s="139">
        <f t="shared" si="31"/>
        <v>3608.14</v>
      </c>
      <c r="AR134" s="140" t="str">
        <f t="shared" si="32"/>
        <v>2.1.6.3</v>
      </c>
      <c r="AS134" s="141"/>
      <c r="AT134" s="142">
        <v>0.24390000000000001</v>
      </c>
      <c r="AU134" s="144">
        <f t="shared" si="34"/>
        <v>2900.59</v>
      </c>
      <c r="AV134" s="144">
        <f t="shared" si="35"/>
        <v>3608.14</v>
      </c>
      <c r="AW134" s="145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 s="67">
        <f>SUMIF(AF:AF,"SIM",BN:BN)</f>
        <v>0</v>
      </c>
    </row>
    <row r="135" spans="1:69" s="67" customFormat="1" ht="33">
      <c r="A135" s="125">
        <f t="shared" si="25"/>
        <v>124</v>
      </c>
      <c r="B135" s="125"/>
      <c r="C135" s="126">
        <v>2</v>
      </c>
      <c r="D135" s="126">
        <v>1</v>
      </c>
      <c r="E135" s="126">
        <v>6</v>
      </c>
      <c r="F135" s="126">
        <v>4</v>
      </c>
      <c r="G135" s="126"/>
      <c r="H135" s="126"/>
      <c r="I135"/>
      <c r="J135" s="127">
        <f t="shared" si="26"/>
        <v>4</v>
      </c>
      <c r="K135" s="128">
        <f t="shared" si="27"/>
        <v>2</v>
      </c>
      <c r="L135" s="128" t="str">
        <f t="shared" si="40"/>
        <v>2.1</v>
      </c>
      <c r="M135" s="128" t="str">
        <f t="shared" si="40"/>
        <v>2.1.6</v>
      </c>
      <c r="N135" s="128" t="str">
        <f t="shared" si="40"/>
        <v>2.1.6.4</v>
      </c>
      <c r="O135" s="128" t="str">
        <f t="shared" si="40"/>
        <v>2.1.6.4</v>
      </c>
      <c r="P135" s="129" t="str">
        <f t="shared" si="40"/>
        <v>2.1.6.4</v>
      </c>
      <c r="Q135" s="130">
        <f t="shared" si="28"/>
        <v>831.16</v>
      </c>
      <c r="R135" s="128">
        <f t="shared" si="38"/>
        <v>0</v>
      </c>
      <c r="S135" s="128">
        <f t="shared" si="38"/>
        <v>0</v>
      </c>
      <c r="T135" s="128">
        <f t="shared" si="38"/>
        <v>0</v>
      </c>
      <c r="U135" s="128">
        <f t="shared" si="38"/>
        <v>831.16</v>
      </c>
      <c r="V135" s="128">
        <f t="shared" si="38"/>
        <v>0</v>
      </c>
      <c r="W135" s="131">
        <f t="shared" si="23"/>
        <v>0</v>
      </c>
      <c r="X135" s="130">
        <f t="shared" si="29"/>
        <v>1033.8399999999999</v>
      </c>
      <c r="Y135" s="128">
        <f t="shared" si="39"/>
        <v>0</v>
      </c>
      <c r="Z135" s="128">
        <f t="shared" si="39"/>
        <v>0</v>
      </c>
      <c r="AA135" s="128">
        <f t="shared" si="39"/>
        <v>0</v>
      </c>
      <c r="AB135" s="128">
        <f t="shared" si="39"/>
        <v>1033.8399999999999</v>
      </c>
      <c r="AC135" s="128">
        <f t="shared" si="39"/>
        <v>0</v>
      </c>
      <c r="AD135" s="131">
        <f t="shared" si="24"/>
        <v>0</v>
      </c>
      <c r="AE135" s="68"/>
      <c r="AF135" s="132"/>
      <c r="AG135" s="133" t="str">
        <f t="shared" si="33"/>
        <v>2.1.6.4</v>
      </c>
      <c r="AH135" s="154" t="s">
        <v>143</v>
      </c>
      <c r="AI135" s="135" t="s">
        <v>65</v>
      </c>
      <c r="AJ135" s="148" t="s">
        <v>381</v>
      </c>
      <c r="AK135" s="136" t="s">
        <v>382</v>
      </c>
      <c r="AL135" s="134" t="s">
        <v>210</v>
      </c>
      <c r="AM135" s="151">
        <v>16.239999999999998</v>
      </c>
      <c r="AN135" s="138">
        <v>51.18</v>
      </c>
      <c r="AO135" s="138">
        <f t="shared" si="36"/>
        <v>63.66</v>
      </c>
      <c r="AP135" s="139">
        <f t="shared" si="30"/>
        <v>831.16</v>
      </c>
      <c r="AQ135" s="139">
        <f t="shared" si="31"/>
        <v>1033.8399999999999</v>
      </c>
      <c r="AR135" s="140" t="str">
        <f t="shared" si="32"/>
        <v>2.1.6.4</v>
      </c>
      <c r="AS135" s="141"/>
      <c r="AT135" s="142">
        <v>0.24390000000000001</v>
      </c>
      <c r="AU135" s="144">
        <f t="shared" si="34"/>
        <v>831.16</v>
      </c>
      <c r="AV135" s="144">
        <f t="shared" si="35"/>
        <v>1033.8399999999999</v>
      </c>
      <c r="AW135" s="14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 s="67">
        <f>SUMIF(AF:AF,"SIM",BN:BN)</f>
        <v>0</v>
      </c>
    </row>
    <row r="136" spans="1:69" s="67" customFormat="1" ht="15" customHeight="1">
      <c r="A136" s="125">
        <f t="shared" si="25"/>
        <v>125</v>
      </c>
      <c r="B136" s="125"/>
      <c r="C136" s="126">
        <v>2</v>
      </c>
      <c r="D136" s="126">
        <v>1</v>
      </c>
      <c r="E136" s="126">
        <v>6</v>
      </c>
      <c r="F136" s="126">
        <v>5</v>
      </c>
      <c r="G136" s="126"/>
      <c r="H136" s="126"/>
      <c r="I136"/>
      <c r="J136" s="127">
        <f t="shared" si="26"/>
        <v>4</v>
      </c>
      <c r="K136" s="128">
        <f t="shared" si="27"/>
        <v>2</v>
      </c>
      <c r="L136" s="128" t="str">
        <f t="shared" si="40"/>
        <v>2.1</v>
      </c>
      <c r="M136" s="128" t="str">
        <f t="shared" si="40"/>
        <v>2.1.6</v>
      </c>
      <c r="N136" s="128" t="str">
        <f t="shared" si="40"/>
        <v>2.1.6.5</v>
      </c>
      <c r="O136" s="128" t="str">
        <f t="shared" si="40"/>
        <v>2.1.6.5</v>
      </c>
      <c r="P136" s="129" t="str">
        <f t="shared" si="40"/>
        <v>2.1.6.5</v>
      </c>
      <c r="Q136" s="130">
        <f t="shared" si="28"/>
        <v>534.97</v>
      </c>
      <c r="R136" s="128">
        <f t="shared" si="38"/>
        <v>0</v>
      </c>
      <c r="S136" s="128">
        <f t="shared" si="38"/>
        <v>0</v>
      </c>
      <c r="T136" s="128">
        <f t="shared" si="38"/>
        <v>0</v>
      </c>
      <c r="U136" s="128">
        <f t="shared" si="38"/>
        <v>534.97</v>
      </c>
      <c r="V136" s="128">
        <f t="shared" si="38"/>
        <v>0</v>
      </c>
      <c r="W136" s="131">
        <f t="shared" si="23"/>
        <v>0</v>
      </c>
      <c r="X136" s="130">
        <f t="shared" si="29"/>
        <v>665.45</v>
      </c>
      <c r="Y136" s="128">
        <f t="shared" si="39"/>
        <v>0</v>
      </c>
      <c r="Z136" s="128">
        <f t="shared" si="39"/>
        <v>0</v>
      </c>
      <c r="AA136" s="128">
        <f t="shared" si="39"/>
        <v>0</v>
      </c>
      <c r="AB136" s="128">
        <f t="shared" si="39"/>
        <v>665.45</v>
      </c>
      <c r="AC136" s="128">
        <f t="shared" si="39"/>
        <v>0</v>
      </c>
      <c r="AD136" s="131">
        <f t="shared" si="24"/>
        <v>0</v>
      </c>
      <c r="AE136" s="68"/>
      <c r="AF136" s="132"/>
      <c r="AG136" s="133" t="str">
        <f t="shared" si="33"/>
        <v>2.1.6.5</v>
      </c>
      <c r="AH136" s="154" t="s">
        <v>144</v>
      </c>
      <c r="AI136" s="135" t="s">
        <v>65</v>
      </c>
      <c r="AJ136" s="148" t="s">
        <v>383</v>
      </c>
      <c r="AK136" s="136" t="s">
        <v>384</v>
      </c>
      <c r="AL136" s="134" t="s">
        <v>385</v>
      </c>
      <c r="AM136" s="151">
        <v>0.86200000000000021</v>
      </c>
      <c r="AN136" s="138">
        <v>620.61</v>
      </c>
      <c r="AO136" s="138">
        <f t="shared" si="36"/>
        <v>771.98</v>
      </c>
      <c r="AP136" s="139">
        <f t="shared" si="30"/>
        <v>534.97</v>
      </c>
      <c r="AQ136" s="139">
        <f t="shared" si="31"/>
        <v>665.45</v>
      </c>
      <c r="AR136" s="140" t="str">
        <f t="shared" si="32"/>
        <v>2.1.6.5</v>
      </c>
      <c r="AS136" s="141"/>
      <c r="AT136" s="142">
        <v>0.24390000000000001</v>
      </c>
      <c r="AU136" s="144">
        <f t="shared" si="34"/>
        <v>534.97</v>
      </c>
      <c r="AV136" s="144">
        <f t="shared" si="35"/>
        <v>665.45</v>
      </c>
      <c r="AW136" s="145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</row>
    <row r="137" spans="1:69" s="67" customFormat="1" ht="32.25" customHeight="1">
      <c r="A137" s="125">
        <f t="shared" si="25"/>
        <v>126</v>
      </c>
      <c r="B137" s="125"/>
      <c r="C137" s="126">
        <v>2</v>
      </c>
      <c r="D137" s="126">
        <v>1</v>
      </c>
      <c r="E137" s="126">
        <v>6</v>
      </c>
      <c r="F137" s="126">
        <v>6</v>
      </c>
      <c r="G137" s="126"/>
      <c r="H137" s="126"/>
      <c r="I137"/>
      <c r="J137" s="127">
        <f>COUNT(C137:H137)</f>
        <v>4</v>
      </c>
      <c r="K137" s="128">
        <f>C137</f>
        <v>2</v>
      </c>
      <c r="L137" s="128" t="str">
        <f>IF(D137&lt;&gt;"",CONCATENATE(K137,".",D137),K137)</f>
        <v>2.1</v>
      </c>
      <c r="M137" s="128" t="str">
        <f>IF(E137&lt;&gt;"",CONCATENATE(L137,".",E137),L137)</f>
        <v>2.1.6</v>
      </c>
      <c r="N137" s="128" t="str">
        <f>IF(F137&lt;&gt;"",CONCATENATE(M137,".",F137),M137)</f>
        <v>2.1.6.6</v>
      </c>
      <c r="O137" s="128" t="str">
        <f>IF(G137&lt;&gt;"",CONCATENATE(N137,".",G137),N137)</f>
        <v>2.1.6.6</v>
      </c>
      <c r="P137" s="129" t="str">
        <f>IF(H137&lt;&gt;"",CONCATENATE(O137,".",H137),O137)</f>
        <v>2.1.6.6</v>
      </c>
      <c r="Q137" s="130">
        <f>ROUND(AM137*AN137,2)</f>
        <v>34498.33</v>
      </c>
      <c r="R137" s="128">
        <f t="shared" si="38"/>
        <v>0</v>
      </c>
      <c r="S137" s="128">
        <f t="shared" si="38"/>
        <v>0</v>
      </c>
      <c r="T137" s="128">
        <f t="shared" si="38"/>
        <v>0</v>
      </c>
      <c r="U137" s="128">
        <f t="shared" si="38"/>
        <v>34498.33</v>
      </c>
      <c r="V137" s="128">
        <f t="shared" si="38"/>
        <v>0</v>
      </c>
      <c r="W137" s="131">
        <f t="shared" si="23"/>
        <v>0</v>
      </c>
      <c r="X137" s="130">
        <f>IF(B137&lt;&gt;"",0,ROUND(AM137*AO137,2))</f>
        <v>42912.94</v>
      </c>
      <c r="Y137" s="128">
        <f t="shared" si="39"/>
        <v>0</v>
      </c>
      <c r="Z137" s="128">
        <f t="shared" si="39"/>
        <v>0</v>
      </c>
      <c r="AA137" s="128">
        <f t="shared" si="39"/>
        <v>0</v>
      </c>
      <c r="AB137" s="128">
        <f t="shared" si="39"/>
        <v>42912.94</v>
      </c>
      <c r="AC137" s="128">
        <f t="shared" si="39"/>
        <v>0</v>
      </c>
      <c r="AD137" s="131">
        <f t="shared" si="24"/>
        <v>0</v>
      </c>
      <c r="AE137" s="68"/>
      <c r="AF137" s="132"/>
      <c r="AG137" s="133" t="str">
        <f>P137</f>
        <v>2.1.6.6</v>
      </c>
      <c r="AH137" s="154" t="s">
        <v>145</v>
      </c>
      <c r="AI137" s="135" t="s">
        <v>65</v>
      </c>
      <c r="AJ137" s="148" t="s">
        <v>386</v>
      </c>
      <c r="AK137" s="136" t="s">
        <v>387</v>
      </c>
      <c r="AL137" s="134" t="s">
        <v>235</v>
      </c>
      <c r="AM137" s="151">
        <v>118.8</v>
      </c>
      <c r="AN137" s="138">
        <v>290.39</v>
      </c>
      <c r="AO137" s="138">
        <f>IF(AN137&lt;&gt;"",ROUND(AN137*(1+AT137),2),0)</f>
        <v>361.22</v>
      </c>
      <c r="AP137" s="139">
        <f>IF(B137&lt;&gt;"",SUM(R137:W137),ROUND(AM137*AN137,2))</f>
        <v>34498.33</v>
      </c>
      <c r="AQ137" s="139">
        <f>IF(B137&lt;&gt;"",SUM(Y137:AD137),ROUND(AM137*AO137,2))</f>
        <v>42912.94</v>
      </c>
      <c r="AR137" s="140" t="str">
        <f>AG137</f>
        <v>2.1.6.6</v>
      </c>
      <c r="AS137" s="141"/>
      <c r="AT137" s="142">
        <v>0.24390000000000001</v>
      </c>
      <c r="AU137" s="144">
        <f>IF(AL137="","",AP137)</f>
        <v>34498.33</v>
      </c>
      <c r="AV137" s="144">
        <f>IF(AN137&gt;0,AQ137,0)</f>
        <v>42912.94</v>
      </c>
      <c r="AW137" s="145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</row>
    <row r="138" spans="1:69" s="67" customFormat="1" ht="15" customHeight="1">
      <c r="A138" s="125">
        <f t="shared" si="25"/>
        <v>127</v>
      </c>
      <c r="B138" s="125" t="s">
        <v>69</v>
      </c>
      <c r="C138" s="126">
        <v>2</v>
      </c>
      <c r="D138" s="126">
        <v>2</v>
      </c>
      <c r="E138" s="126"/>
      <c r="F138" s="126"/>
      <c r="G138" s="126"/>
      <c r="H138" s="126"/>
      <c r="I138"/>
      <c r="J138" s="127">
        <f t="shared" si="26"/>
        <v>2</v>
      </c>
      <c r="K138" s="128">
        <f t="shared" si="27"/>
        <v>2</v>
      </c>
      <c r="L138" s="128" t="str">
        <f t="shared" si="40"/>
        <v>2.2</v>
      </c>
      <c r="M138" s="128" t="str">
        <f t="shared" si="40"/>
        <v>2.2</v>
      </c>
      <c r="N138" s="128" t="str">
        <f t="shared" si="40"/>
        <v>2.2</v>
      </c>
      <c r="O138" s="128" t="str">
        <f t="shared" si="40"/>
        <v>2.2</v>
      </c>
      <c r="P138" s="129" t="str">
        <f t="shared" si="40"/>
        <v>2.2</v>
      </c>
      <c r="Q138" s="130">
        <f t="shared" si="28"/>
        <v>0</v>
      </c>
      <c r="R138" s="128">
        <f t="shared" si="38"/>
        <v>0</v>
      </c>
      <c r="S138" s="128">
        <f t="shared" si="38"/>
        <v>401607.38000000006</v>
      </c>
      <c r="T138" s="128">
        <f t="shared" si="38"/>
        <v>0</v>
      </c>
      <c r="U138" s="128">
        <f t="shared" si="38"/>
        <v>0</v>
      </c>
      <c r="V138" s="128">
        <f t="shared" si="38"/>
        <v>0</v>
      </c>
      <c r="W138" s="131">
        <f t="shared" si="23"/>
        <v>0</v>
      </c>
      <c r="X138" s="130">
        <f t="shared" si="29"/>
        <v>0</v>
      </c>
      <c r="Y138" s="128">
        <f t="shared" si="39"/>
        <v>0</v>
      </c>
      <c r="Z138" s="128">
        <f t="shared" si="39"/>
        <v>479705.61000000004</v>
      </c>
      <c r="AA138" s="128">
        <f t="shared" si="39"/>
        <v>0</v>
      </c>
      <c r="AB138" s="128">
        <f t="shared" si="39"/>
        <v>0</v>
      </c>
      <c r="AC138" s="128">
        <f t="shared" si="39"/>
        <v>0</v>
      </c>
      <c r="AD138" s="131">
        <f t="shared" si="24"/>
        <v>0</v>
      </c>
      <c r="AE138" s="68"/>
      <c r="AF138" s="132"/>
      <c r="AG138" s="133" t="str">
        <f t="shared" si="33"/>
        <v>2.2</v>
      </c>
      <c r="AH138" s="134"/>
      <c r="AI138" s="135" t="s">
        <v>73</v>
      </c>
      <c r="AJ138" s="148" t="s">
        <v>190</v>
      </c>
      <c r="AK138" s="136" t="s">
        <v>146</v>
      </c>
      <c r="AL138" s="134"/>
      <c r="AM138" s="137">
        <v>0</v>
      </c>
      <c r="AN138" s="138"/>
      <c r="AO138" s="138"/>
      <c r="AP138" s="139">
        <f t="shared" si="30"/>
        <v>401607.38000000006</v>
      </c>
      <c r="AQ138" s="139">
        <f t="shared" si="31"/>
        <v>479705.61000000004</v>
      </c>
      <c r="AR138" s="140" t="str">
        <f t="shared" si="32"/>
        <v>2.2</v>
      </c>
      <c r="AS138" s="141"/>
      <c r="AT138" s="142">
        <v>0</v>
      </c>
      <c r="AU138" s="144" t="str">
        <f t="shared" si="34"/>
        <v/>
      </c>
      <c r="AV138" s="144">
        <f t="shared" si="35"/>
        <v>0</v>
      </c>
      <c r="AW138" s="145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 s="146"/>
      <c r="BQ138" s="146"/>
    </row>
    <row r="139" spans="1:69" s="67" customFormat="1" ht="15" customHeight="1">
      <c r="A139" s="125">
        <f t="shared" ref="A139:A202" si="41">A138+1</f>
        <v>128</v>
      </c>
      <c r="B139" s="125" t="s">
        <v>80</v>
      </c>
      <c r="C139" s="126">
        <v>2</v>
      </c>
      <c r="D139" s="126">
        <v>2</v>
      </c>
      <c r="E139" s="126">
        <v>1</v>
      </c>
      <c r="F139" s="126"/>
      <c r="G139" s="126"/>
      <c r="H139" s="126"/>
      <c r="I139"/>
      <c r="J139" s="127">
        <f t="shared" si="26"/>
        <v>3</v>
      </c>
      <c r="K139" s="128">
        <f t="shared" si="27"/>
        <v>2</v>
      </c>
      <c r="L139" s="128" t="str">
        <f t="shared" si="40"/>
        <v>2.2</v>
      </c>
      <c r="M139" s="128" t="str">
        <f t="shared" si="40"/>
        <v>2.2.1</v>
      </c>
      <c r="N139" s="128" t="str">
        <f t="shared" si="40"/>
        <v>2.2.1</v>
      </c>
      <c r="O139" s="128" t="str">
        <f t="shared" si="40"/>
        <v>2.2.1</v>
      </c>
      <c r="P139" s="129" t="str">
        <f t="shared" si="40"/>
        <v>2.2.1</v>
      </c>
      <c r="Q139" s="130">
        <f t="shared" si="28"/>
        <v>0</v>
      </c>
      <c r="R139" s="128">
        <f t="shared" si="38"/>
        <v>0</v>
      </c>
      <c r="S139" s="128">
        <f t="shared" si="38"/>
        <v>0</v>
      </c>
      <c r="T139" s="128">
        <f t="shared" si="38"/>
        <v>15695.329999999998</v>
      </c>
      <c r="U139" s="128">
        <f t="shared" si="38"/>
        <v>0</v>
      </c>
      <c r="V139" s="128">
        <f t="shared" si="38"/>
        <v>0</v>
      </c>
      <c r="W139" s="131">
        <f t="shared" ref="W139:W202" si="42">IF($J139=V$9,SUMIF(P$10:P$394,$AG139,$Q$10:$Q$394),0)</f>
        <v>0</v>
      </c>
      <c r="X139" s="130">
        <f t="shared" si="29"/>
        <v>0</v>
      </c>
      <c r="Y139" s="128">
        <f t="shared" si="39"/>
        <v>0</v>
      </c>
      <c r="Z139" s="128">
        <f t="shared" si="39"/>
        <v>0</v>
      </c>
      <c r="AA139" s="128">
        <f t="shared" si="39"/>
        <v>19523.62</v>
      </c>
      <c r="AB139" s="128">
        <f t="shared" si="39"/>
        <v>0</v>
      </c>
      <c r="AC139" s="128">
        <f t="shared" si="39"/>
        <v>0</v>
      </c>
      <c r="AD139" s="131">
        <f t="shared" ref="AD139:AD202" si="43">IF($J139=AC$9,SUMIF(P$10:P$394,$AG139,$X$10:$X$394),0)</f>
        <v>0</v>
      </c>
      <c r="AE139" s="68"/>
      <c r="AF139" s="132"/>
      <c r="AG139" s="133" t="str">
        <f t="shared" si="33"/>
        <v>2.2.1</v>
      </c>
      <c r="AH139" s="134"/>
      <c r="AI139" s="135" t="s">
        <v>73</v>
      </c>
      <c r="AJ139" s="148" t="s">
        <v>190</v>
      </c>
      <c r="AK139" s="136" t="s">
        <v>81</v>
      </c>
      <c r="AL139" s="134"/>
      <c r="AM139" s="137">
        <v>0</v>
      </c>
      <c r="AN139" s="138"/>
      <c r="AO139" s="138"/>
      <c r="AP139" s="139">
        <f t="shared" si="30"/>
        <v>15695.329999999998</v>
      </c>
      <c r="AQ139" s="139">
        <f t="shared" si="31"/>
        <v>19523.62</v>
      </c>
      <c r="AR139" s="140" t="str">
        <f t="shared" si="32"/>
        <v>2.2.1</v>
      </c>
      <c r="AS139" s="141"/>
      <c r="AT139" s="142">
        <v>0</v>
      </c>
      <c r="AU139" s="144" t="str">
        <f t="shared" si="34"/>
        <v/>
      </c>
      <c r="AV139" s="144">
        <f t="shared" si="35"/>
        <v>0</v>
      </c>
      <c r="AW139" s="145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 s="146"/>
      <c r="BQ139" s="146"/>
    </row>
    <row r="140" spans="1:69" s="67" customFormat="1" ht="15" customHeight="1">
      <c r="A140" s="125">
        <f t="shared" si="41"/>
        <v>129</v>
      </c>
      <c r="B140" s="125"/>
      <c r="C140" s="126">
        <v>2</v>
      </c>
      <c r="D140" s="126">
        <v>2</v>
      </c>
      <c r="E140" s="126">
        <v>1</v>
      </c>
      <c r="F140" s="126">
        <v>1</v>
      </c>
      <c r="G140" s="126"/>
      <c r="H140" s="126"/>
      <c r="I140"/>
      <c r="J140" s="127">
        <f t="shared" ref="J140:J205" si="44">COUNT(C140:H140)</f>
        <v>4</v>
      </c>
      <c r="K140" s="128">
        <f t="shared" ref="K140:K205" si="45">C140</f>
        <v>2</v>
      </c>
      <c r="L140" s="128" t="str">
        <f t="shared" si="40"/>
        <v>2.2</v>
      </c>
      <c r="M140" s="128" t="str">
        <f t="shared" si="40"/>
        <v>2.2.1</v>
      </c>
      <c r="N140" s="128" t="str">
        <f t="shared" si="40"/>
        <v>2.2.1.1</v>
      </c>
      <c r="O140" s="128" t="str">
        <f t="shared" si="40"/>
        <v>2.2.1.1</v>
      </c>
      <c r="P140" s="129" t="str">
        <f t="shared" si="40"/>
        <v>2.2.1.1</v>
      </c>
      <c r="Q140" s="130">
        <f t="shared" ref="Q140:Q205" si="46">ROUND(AM140*AN140,2)</f>
        <v>2206.9499999999998</v>
      </c>
      <c r="R140" s="128">
        <f t="shared" si="38"/>
        <v>0</v>
      </c>
      <c r="S140" s="128">
        <f t="shared" si="38"/>
        <v>0</v>
      </c>
      <c r="T140" s="128">
        <f t="shared" si="38"/>
        <v>0</v>
      </c>
      <c r="U140" s="128">
        <f t="shared" si="38"/>
        <v>2206.9499999999998</v>
      </c>
      <c r="V140" s="128">
        <f t="shared" si="38"/>
        <v>0</v>
      </c>
      <c r="W140" s="131">
        <f t="shared" si="42"/>
        <v>0</v>
      </c>
      <c r="X140" s="130">
        <f t="shared" ref="X140:X205" si="47">IF(B140&lt;&gt;"",0,ROUND(AM140*AO140,2))</f>
        <v>2745.23</v>
      </c>
      <c r="Y140" s="128">
        <f t="shared" si="39"/>
        <v>0</v>
      </c>
      <c r="Z140" s="128">
        <f t="shared" si="39"/>
        <v>0</v>
      </c>
      <c r="AA140" s="128">
        <f t="shared" si="39"/>
        <v>0</v>
      </c>
      <c r="AB140" s="128">
        <f t="shared" si="39"/>
        <v>2745.23</v>
      </c>
      <c r="AC140" s="128">
        <f t="shared" si="39"/>
        <v>0</v>
      </c>
      <c r="AD140" s="131">
        <f t="shared" si="43"/>
        <v>0</v>
      </c>
      <c r="AE140" s="68"/>
      <c r="AF140" s="132" t="s">
        <v>71</v>
      </c>
      <c r="AG140" s="133" t="str">
        <f t="shared" si="33"/>
        <v>2.2.1.1</v>
      </c>
      <c r="AH140" s="150" t="s">
        <v>82</v>
      </c>
      <c r="AI140" s="135" t="s">
        <v>65</v>
      </c>
      <c r="AJ140" s="148" t="s">
        <v>211</v>
      </c>
      <c r="AK140" s="136" t="s">
        <v>212</v>
      </c>
      <c r="AL140" s="134" t="s">
        <v>210</v>
      </c>
      <c r="AM140" s="151">
        <v>3.75</v>
      </c>
      <c r="AN140" s="138">
        <v>588.52</v>
      </c>
      <c r="AO140" s="138">
        <f t="shared" ref="AO140:AO148" si="48">IF(AN140&lt;&gt;"",ROUND(AN140*(1+AT140),2),0)</f>
        <v>732.06</v>
      </c>
      <c r="AP140" s="139">
        <f t="shared" ref="AP140:AP205" si="49">IF(B140&lt;&gt;"",SUM(R140:W140),ROUND(AM140*AN140,2))</f>
        <v>2206.9499999999998</v>
      </c>
      <c r="AQ140" s="139">
        <f t="shared" ref="AQ140:AQ205" si="50">IF(B140&lt;&gt;"",SUM(Y140:AD140),ROUND(AM140*AO140,2))</f>
        <v>2745.23</v>
      </c>
      <c r="AR140" s="140" t="str">
        <f t="shared" ref="AR140:AR205" si="51">AG140</f>
        <v>2.2.1.1</v>
      </c>
      <c r="AS140" s="141" t="s">
        <v>73</v>
      </c>
      <c r="AT140" s="142">
        <v>0.24390000000000001</v>
      </c>
      <c r="AU140" s="144">
        <f t="shared" si="34"/>
        <v>2206.9499999999998</v>
      </c>
      <c r="AV140" s="144">
        <f t="shared" si="35"/>
        <v>2745.23</v>
      </c>
      <c r="AW140" s="145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</row>
    <row r="141" spans="1:69" s="67" customFormat="1" ht="33">
      <c r="A141" s="125">
        <f t="shared" si="41"/>
        <v>130</v>
      </c>
      <c r="B141" s="125"/>
      <c r="C141" s="126">
        <v>2</v>
      </c>
      <c r="D141" s="126">
        <v>2</v>
      </c>
      <c r="E141" s="126">
        <v>1</v>
      </c>
      <c r="F141" s="126">
        <v>2</v>
      </c>
      <c r="G141" s="126"/>
      <c r="H141" s="126"/>
      <c r="I141"/>
      <c r="J141" s="127">
        <f t="shared" si="44"/>
        <v>4</v>
      </c>
      <c r="K141" s="128">
        <f t="shared" si="45"/>
        <v>2</v>
      </c>
      <c r="L141" s="128" t="str">
        <f t="shared" si="40"/>
        <v>2.2</v>
      </c>
      <c r="M141" s="128" t="str">
        <f t="shared" si="40"/>
        <v>2.2.1</v>
      </c>
      <c r="N141" s="128" t="str">
        <f t="shared" si="40"/>
        <v>2.2.1.2</v>
      </c>
      <c r="O141" s="128" t="str">
        <f t="shared" si="40"/>
        <v>2.2.1.2</v>
      </c>
      <c r="P141" s="129" t="str">
        <f t="shared" si="40"/>
        <v>2.2.1.2</v>
      </c>
      <c r="Q141" s="130">
        <f t="shared" si="46"/>
        <v>16.350000000000001</v>
      </c>
      <c r="R141" s="128">
        <f t="shared" si="38"/>
        <v>0</v>
      </c>
      <c r="S141" s="128">
        <f t="shared" si="38"/>
        <v>0</v>
      </c>
      <c r="T141" s="128">
        <f t="shared" si="38"/>
        <v>0</v>
      </c>
      <c r="U141" s="128">
        <f t="shared" si="38"/>
        <v>16.350000000000001</v>
      </c>
      <c r="V141" s="128">
        <f t="shared" si="38"/>
        <v>0</v>
      </c>
      <c r="W141" s="131">
        <f t="shared" si="42"/>
        <v>0</v>
      </c>
      <c r="X141" s="130">
        <f t="shared" si="47"/>
        <v>20.399999999999999</v>
      </c>
      <c r="Y141" s="128">
        <f t="shared" si="39"/>
        <v>0</v>
      </c>
      <c r="Z141" s="128">
        <f t="shared" si="39"/>
        <v>0</v>
      </c>
      <c r="AA141" s="128">
        <f t="shared" si="39"/>
        <v>0</v>
      </c>
      <c r="AB141" s="128">
        <f t="shared" si="39"/>
        <v>20.399999999999999</v>
      </c>
      <c r="AC141" s="128">
        <f t="shared" si="39"/>
        <v>0</v>
      </c>
      <c r="AD141" s="131">
        <f t="shared" si="43"/>
        <v>0</v>
      </c>
      <c r="AE141" s="68"/>
      <c r="AF141" s="132" t="s">
        <v>71</v>
      </c>
      <c r="AG141" s="133" t="str">
        <f t="shared" si="33"/>
        <v>2.2.1.2</v>
      </c>
      <c r="AH141" s="150" t="s">
        <v>83</v>
      </c>
      <c r="AI141" s="135" t="s">
        <v>65</v>
      </c>
      <c r="AJ141" s="148" t="s">
        <v>213</v>
      </c>
      <c r="AK141" s="136" t="s">
        <v>214</v>
      </c>
      <c r="AL141" s="134" t="s">
        <v>215</v>
      </c>
      <c r="AM141" s="151">
        <v>15</v>
      </c>
      <c r="AN141" s="138">
        <v>1.0900000000000001</v>
      </c>
      <c r="AO141" s="138">
        <f t="shared" si="48"/>
        <v>1.36</v>
      </c>
      <c r="AP141" s="139">
        <f t="shared" si="49"/>
        <v>16.350000000000001</v>
      </c>
      <c r="AQ141" s="139">
        <f t="shared" si="50"/>
        <v>20.399999999999999</v>
      </c>
      <c r="AR141" s="140" t="str">
        <f t="shared" si="51"/>
        <v>2.2.1.2</v>
      </c>
      <c r="AS141" s="141" t="s">
        <v>73</v>
      </c>
      <c r="AT141" s="142">
        <v>0.24390000000000001</v>
      </c>
      <c r="AU141" s="144">
        <f t="shared" si="34"/>
        <v>16.350000000000001</v>
      </c>
      <c r="AV141" s="144">
        <f t="shared" si="35"/>
        <v>20.399999999999999</v>
      </c>
      <c r="AW141" s="145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</row>
    <row r="142" spans="1:69" s="67" customFormat="1" ht="15" customHeight="1">
      <c r="A142" s="125">
        <f t="shared" si="41"/>
        <v>131</v>
      </c>
      <c r="B142" s="125"/>
      <c r="C142" s="126">
        <v>2</v>
      </c>
      <c r="D142" s="126">
        <v>2</v>
      </c>
      <c r="E142" s="126">
        <v>1</v>
      </c>
      <c r="F142" s="126">
        <v>3</v>
      </c>
      <c r="G142" s="126"/>
      <c r="H142" s="126"/>
      <c r="I142"/>
      <c r="J142" s="127">
        <f t="shared" si="44"/>
        <v>4</v>
      </c>
      <c r="K142" s="128">
        <f t="shared" si="45"/>
        <v>2</v>
      </c>
      <c r="L142" s="128" t="str">
        <f t="shared" si="40"/>
        <v>2.2</v>
      </c>
      <c r="M142" s="128" t="str">
        <f t="shared" si="40"/>
        <v>2.2.1</v>
      </c>
      <c r="N142" s="128" t="str">
        <f t="shared" si="40"/>
        <v>2.2.1.3</v>
      </c>
      <c r="O142" s="128" t="str">
        <f t="shared" si="40"/>
        <v>2.2.1.3</v>
      </c>
      <c r="P142" s="129" t="str">
        <f t="shared" si="40"/>
        <v>2.2.1.3</v>
      </c>
      <c r="Q142" s="130">
        <f t="shared" si="46"/>
        <v>1742.05</v>
      </c>
      <c r="R142" s="128">
        <f t="shared" si="38"/>
        <v>0</v>
      </c>
      <c r="S142" s="128">
        <f t="shared" si="38"/>
        <v>0</v>
      </c>
      <c r="T142" s="128">
        <f t="shared" si="38"/>
        <v>0</v>
      </c>
      <c r="U142" s="128">
        <f t="shared" si="38"/>
        <v>1742.05</v>
      </c>
      <c r="V142" s="128">
        <f t="shared" si="38"/>
        <v>0</v>
      </c>
      <c r="W142" s="131">
        <f t="shared" si="42"/>
        <v>0</v>
      </c>
      <c r="X142" s="130">
        <f t="shared" si="47"/>
        <v>2166.9499999999998</v>
      </c>
      <c r="Y142" s="128">
        <f t="shared" si="39"/>
        <v>0</v>
      </c>
      <c r="Z142" s="128">
        <f t="shared" si="39"/>
        <v>0</v>
      </c>
      <c r="AA142" s="128">
        <f t="shared" si="39"/>
        <v>0</v>
      </c>
      <c r="AB142" s="128">
        <f t="shared" si="39"/>
        <v>2166.9499999999998</v>
      </c>
      <c r="AC142" s="128">
        <f t="shared" si="39"/>
        <v>0</v>
      </c>
      <c r="AD142" s="131">
        <f t="shared" si="43"/>
        <v>0</v>
      </c>
      <c r="AE142" s="68"/>
      <c r="AF142" s="132" t="s">
        <v>71</v>
      </c>
      <c r="AG142" s="133" t="str">
        <f t="shared" ref="AG142:AG207" si="52">P142</f>
        <v>2.2.1.3</v>
      </c>
      <c r="AH142" s="150" t="s">
        <v>84</v>
      </c>
      <c r="AI142" s="135" t="s">
        <v>65</v>
      </c>
      <c r="AJ142" s="148" t="s">
        <v>216</v>
      </c>
      <c r="AK142" s="136" t="s">
        <v>217</v>
      </c>
      <c r="AL142" s="134" t="s">
        <v>193</v>
      </c>
      <c r="AM142" s="151">
        <v>5</v>
      </c>
      <c r="AN142" s="138">
        <v>348.41</v>
      </c>
      <c r="AO142" s="138">
        <f t="shared" si="48"/>
        <v>433.39</v>
      </c>
      <c r="AP142" s="139">
        <f t="shared" si="49"/>
        <v>1742.05</v>
      </c>
      <c r="AQ142" s="139">
        <f t="shared" si="50"/>
        <v>2166.9499999999998</v>
      </c>
      <c r="AR142" s="140" t="str">
        <f t="shared" si="51"/>
        <v>2.2.1.3</v>
      </c>
      <c r="AS142" s="141"/>
      <c r="AT142" s="142">
        <v>0.24390000000000001</v>
      </c>
      <c r="AU142" s="144">
        <f t="shared" si="34"/>
        <v>1742.05</v>
      </c>
      <c r="AV142" s="144">
        <f t="shared" si="35"/>
        <v>2166.9499999999998</v>
      </c>
      <c r="AW142" s="145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</row>
    <row r="143" spans="1:69" s="67" customFormat="1" ht="39" customHeight="1">
      <c r="A143" s="125">
        <f t="shared" si="41"/>
        <v>132</v>
      </c>
      <c r="B143" s="125"/>
      <c r="C143" s="126">
        <v>2</v>
      </c>
      <c r="D143" s="126">
        <v>2</v>
      </c>
      <c r="E143" s="126">
        <v>1</v>
      </c>
      <c r="F143" s="126">
        <v>4</v>
      </c>
      <c r="G143" s="126"/>
      <c r="H143" s="126"/>
      <c r="I143"/>
      <c r="J143" s="127">
        <f t="shared" si="44"/>
        <v>4</v>
      </c>
      <c r="K143" s="128">
        <f t="shared" si="45"/>
        <v>2</v>
      </c>
      <c r="L143" s="128" t="str">
        <f t="shared" si="40"/>
        <v>2.2</v>
      </c>
      <c r="M143" s="128" t="str">
        <f t="shared" si="40"/>
        <v>2.2.1</v>
      </c>
      <c r="N143" s="128" t="str">
        <f t="shared" si="40"/>
        <v>2.2.1.4</v>
      </c>
      <c r="O143" s="128" t="str">
        <f t="shared" si="40"/>
        <v>2.2.1.4</v>
      </c>
      <c r="P143" s="129" t="str">
        <f t="shared" si="40"/>
        <v>2.2.1.4</v>
      </c>
      <c r="Q143" s="130">
        <f t="shared" si="46"/>
        <v>92.69</v>
      </c>
      <c r="R143" s="128">
        <f t="shared" si="38"/>
        <v>0</v>
      </c>
      <c r="S143" s="128">
        <f t="shared" si="38"/>
        <v>0</v>
      </c>
      <c r="T143" s="128">
        <f t="shared" si="38"/>
        <v>0</v>
      </c>
      <c r="U143" s="128">
        <f t="shared" si="38"/>
        <v>92.69</v>
      </c>
      <c r="V143" s="128">
        <f t="shared" si="38"/>
        <v>0</v>
      </c>
      <c r="W143" s="131">
        <f t="shared" si="42"/>
        <v>0</v>
      </c>
      <c r="X143" s="130">
        <f t="shared" si="47"/>
        <v>115.23</v>
      </c>
      <c r="Y143" s="128">
        <f t="shared" si="39"/>
        <v>0</v>
      </c>
      <c r="Z143" s="128">
        <f t="shared" si="39"/>
        <v>0</v>
      </c>
      <c r="AA143" s="128">
        <f t="shared" si="39"/>
        <v>0</v>
      </c>
      <c r="AB143" s="128">
        <f t="shared" si="39"/>
        <v>115.23</v>
      </c>
      <c r="AC143" s="128">
        <f t="shared" si="39"/>
        <v>0</v>
      </c>
      <c r="AD143" s="131">
        <f t="shared" si="43"/>
        <v>0</v>
      </c>
      <c r="AE143" s="68"/>
      <c r="AF143" s="132" t="s">
        <v>71</v>
      </c>
      <c r="AG143" s="133" t="str">
        <f t="shared" si="52"/>
        <v>2.2.1.4</v>
      </c>
      <c r="AH143" s="150" t="s">
        <v>85</v>
      </c>
      <c r="AI143" s="135" t="s">
        <v>65</v>
      </c>
      <c r="AJ143" s="148" t="s">
        <v>218</v>
      </c>
      <c r="AK143" s="136" t="s">
        <v>219</v>
      </c>
      <c r="AL143" s="134" t="s">
        <v>215</v>
      </c>
      <c r="AM143" s="151">
        <v>23</v>
      </c>
      <c r="AN143" s="138">
        <v>4.03</v>
      </c>
      <c r="AO143" s="138">
        <f t="shared" si="48"/>
        <v>5.01</v>
      </c>
      <c r="AP143" s="139">
        <f t="shared" si="49"/>
        <v>92.69</v>
      </c>
      <c r="AQ143" s="139">
        <f t="shared" si="50"/>
        <v>115.23</v>
      </c>
      <c r="AR143" s="140" t="str">
        <f t="shared" si="51"/>
        <v>2.2.1.4</v>
      </c>
      <c r="AS143" s="141" t="s">
        <v>73</v>
      </c>
      <c r="AT143" s="142">
        <v>0.24390000000000001</v>
      </c>
      <c r="AU143" s="144">
        <f t="shared" si="34"/>
        <v>92.69</v>
      </c>
      <c r="AV143" s="144">
        <f t="shared" si="35"/>
        <v>115.23</v>
      </c>
      <c r="AW143" s="145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  <c r="BL143"/>
      <c r="BM143"/>
      <c r="BN143"/>
      <c r="BO143"/>
      <c r="BP143" s="67">
        <f>SUMIF(AF:AF,"SIM",BN:BN)</f>
        <v>0</v>
      </c>
    </row>
    <row r="144" spans="1:69" s="67" customFormat="1" ht="30" customHeight="1">
      <c r="A144" s="125">
        <f t="shared" si="41"/>
        <v>133</v>
      </c>
      <c r="B144" s="125"/>
      <c r="C144" s="126">
        <v>2</v>
      </c>
      <c r="D144" s="126">
        <v>2</v>
      </c>
      <c r="E144" s="126">
        <v>1</v>
      </c>
      <c r="F144" s="126">
        <v>5</v>
      </c>
      <c r="G144" s="126"/>
      <c r="H144" s="126"/>
      <c r="I144"/>
      <c r="J144" s="127">
        <f t="shared" si="44"/>
        <v>4</v>
      </c>
      <c r="K144" s="128">
        <f t="shared" si="45"/>
        <v>2</v>
      </c>
      <c r="L144" s="128" t="str">
        <f t="shared" si="40"/>
        <v>2.2</v>
      </c>
      <c r="M144" s="128" t="str">
        <f t="shared" si="40"/>
        <v>2.2.1</v>
      </c>
      <c r="N144" s="128" t="str">
        <f t="shared" si="40"/>
        <v>2.2.1.5</v>
      </c>
      <c r="O144" s="128" t="str">
        <f t="shared" si="40"/>
        <v>2.2.1.5</v>
      </c>
      <c r="P144" s="129" t="str">
        <f t="shared" si="40"/>
        <v>2.2.1.5</v>
      </c>
      <c r="Q144" s="130">
        <f t="shared" si="46"/>
        <v>398.82</v>
      </c>
      <c r="R144" s="128">
        <f t="shared" si="38"/>
        <v>0</v>
      </c>
      <c r="S144" s="128">
        <f t="shared" si="38"/>
        <v>0</v>
      </c>
      <c r="T144" s="128">
        <f t="shared" si="38"/>
        <v>0</v>
      </c>
      <c r="U144" s="128">
        <f t="shared" si="38"/>
        <v>398.82</v>
      </c>
      <c r="V144" s="128">
        <f t="shared" si="38"/>
        <v>0</v>
      </c>
      <c r="W144" s="131">
        <f t="shared" si="42"/>
        <v>0</v>
      </c>
      <c r="X144" s="130">
        <f t="shared" si="47"/>
        <v>496.11</v>
      </c>
      <c r="Y144" s="128">
        <f t="shared" si="39"/>
        <v>0</v>
      </c>
      <c r="Z144" s="128">
        <f t="shared" si="39"/>
        <v>0</v>
      </c>
      <c r="AA144" s="128">
        <f t="shared" si="39"/>
        <v>0</v>
      </c>
      <c r="AB144" s="128">
        <f t="shared" si="39"/>
        <v>496.11</v>
      </c>
      <c r="AC144" s="128">
        <f t="shared" si="39"/>
        <v>0</v>
      </c>
      <c r="AD144" s="131">
        <f t="shared" si="43"/>
        <v>0</v>
      </c>
      <c r="AE144" s="68"/>
      <c r="AF144" s="132" t="s">
        <v>71</v>
      </c>
      <c r="AG144" s="133" t="str">
        <f t="shared" si="52"/>
        <v>2.2.1.5</v>
      </c>
      <c r="AH144" s="150" t="s">
        <v>86</v>
      </c>
      <c r="AI144" s="135" t="s">
        <v>65</v>
      </c>
      <c r="AJ144" s="148" t="s">
        <v>220</v>
      </c>
      <c r="AK144" s="136" t="s">
        <v>221</v>
      </c>
      <c r="AL144" s="134" t="s">
        <v>215</v>
      </c>
      <c r="AM144" s="151">
        <v>69</v>
      </c>
      <c r="AN144" s="138">
        <v>5.78</v>
      </c>
      <c r="AO144" s="138">
        <f t="shared" si="48"/>
        <v>7.19</v>
      </c>
      <c r="AP144" s="139">
        <f t="shared" si="49"/>
        <v>398.82</v>
      </c>
      <c r="AQ144" s="139">
        <f t="shared" si="50"/>
        <v>496.11</v>
      </c>
      <c r="AR144" s="140" t="str">
        <f t="shared" si="51"/>
        <v>2.2.1.5</v>
      </c>
      <c r="AS144" s="141" t="s">
        <v>73</v>
      </c>
      <c r="AT144" s="142">
        <v>0.24390000000000001</v>
      </c>
      <c r="AU144" s="144">
        <f t="shared" si="34"/>
        <v>398.82</v>
      </c>
      <c r="AV144" s="144">
        <f t="shared" si="35"/>
        <v>496.11</v>
      </c>
      <c r="AW144" s="145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  <c r="BK144"/>
      <c r="BL144"/>
      <c r="BM144"/>
      <c r="BN144"/>
      <c r="BO144"/>
      <c r="BP144" s="67">
        <f>SUMIF(AF:AF,"SIM",BN:BN)</f>
        <v>0</v>
      </c>
    </row>
    <row r="145" spans="1:69" s="67" customFormat="1" ht="15" customHeight="1">
      <c r="A145" s="125">
        <f t="shared" si="41"/>
        <v>134</v>
      </c>
      <c r="B145" s="125"/>
      <c r="C145" s="126">
        <v>2</v>
      </c>
      <c r="D145" s="126">
        <v>2</v>
      </c>
      <c r="E145" s="126">
        <v>1</v>
      </c>
      <c r="F145" s="126">
        <v>6</v>
      </c>
      <c r="G145" s="126"/>
      <c r="H145" s="126"/>
      <c r="I145"/>
      <c r="J145" s="127">
        <f t="shared" si="44"/>
        <v>4</v>
      </c>
      <c r="K145" s="128">
        <f t="shared" si="45"/>
        <v>2</v>
      </c>
      <c r="L145" s="128" t="str">
        <f t="shared" si="40"/>
        <v>2.2</v>
      </c>
      <c r="M145" s="128" t="str">
        <f t="shared" si="40"/>
        <v>2.2.1</v>
      </c>
      <c r="N145" s="128" t="str">
        <f t="shared" si="40"/>
        <v>2.2.1.6</v>
      </c>
      <c r="O145" s="128" t="str">
        <f t="shared" si="40"/>
        <v>2.2.1.6</v>
      </c>
      <c r="P145" s="129" t="str">
        <f t="shared" si="40"/>
        <v>2.2.1.6</v>
      </c>
      <c r="Q145" s="130">
        <f t="shared" si="46"/>
        <v>6200.19</v>
      </c>
      <c r="R145" s="128">
        <f t="shared" si="38"/>
        <v>0</v>
      </c>
      <c r="S145" s="128">
        <f t="shared" si="38"/>
        <v>0</v>
      </c>
      <c r="T145" s="128">
        <f t="shared" si="38"/>
        <v>0</v>
      </c>
      <c r="U145" s="128">
        <f t="shared" si="38"/>
        <v>6200.19</v>
      </c>
      <c r="V145" s="128">
        <f t="shared" si="38"/>
        <v>0</v>
      </c>
      <c r="W145" s="131">
        <f t="shared" si="42"/>
        <v>0</v>
      </c>
      <c r="X145" s="130">
        <f t="shared" si="47"/>
        <v>7712.56</v>
      </c>
      <c r="Y145" s="128">
        <f t="shared" si="39"/>
        <v>0</v>
      </c>
      <c r="Z145" s="128">
        <f t="shared" si="39"/>
        <v>0</v>
      </c>
      <c r="AA145" s="128">
        <f t="shared" si="39"/>
        <v>0</v>
      </c>
      <c r="AB145" s="128">
        <f t="shared" si="39"/>
        <v>7712.56</v>
      </c>
      <c r="AC145" s="128">
        <f t="shared" si="39"/>
        <v>0</v>
      </c>
      <c r="AD145" s="131">
        <f t="shared" si="43"/>
        <v>0</v>
      </c>
      <c r="AE145" s="68"/>
      <c r="AF145" s="132" t="s">
        <v>71</v>
      </c>
      <c r="AG145" s="133" t="str">
        <f t="shared" si="52"/>
        <v>2.2.1.6</v>
      </c>
      <c r="AH145" s="154">
        <v>98458</v>
      </c>
      <c r="AI145" s="135" t="s">
        <v>62</v>
      </c>
      <c r="AJ145" s="148" t="s">
        <v>222</v>
      </c>
      <c r="AK145" s="136" t="s">
        <v>223</v>
      </c>
      <c r="AL145" s="134" t="s">
        <v>210</v>
      </c>
      <c r="AM145" s="151">
        <v>28.6</v>
      </c>
      <c r="AN145" s="138">
        <v>216.79</v>
      </c>
      <c r="AO145" s="138">
        <f t="shared" si="48"/>
        <v>269.67</v>
      </c>
      <c r="AP145" s="139">
        <f t="shared" si="49"/>
        <v>6200.19</v>
      </c>
      <c r="AQ145" s="139">
        <f t="shared" si="50"/>
        <v>7712.56</v>
      </c>
      <c r="AR145" s="140" t="str">
        <f t="shared" si="51"/>
        <v>2.2.1.6</v>
      </c>
      <c r="AS145" s="141" t="s">
        <v>73</v>
      </c>
      <c r="AT145" s="142">
        <v>0.24390000000000001</v>
      </c>
      <c r="AU145" s="144">
        <f t="shared" si="34"/>
        <v>6200.19</v>
      </c>
      <c r="AV145" s="144">
        <f t="shared" si="35"/>
        <v>7712.56</v>
      </c>
      <c r="AW145" s="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  <c r="BK145"/>
      <c r="BL145"/>
      <c r="BM145"/>
      <c r="BN145"/>
      <c r="BO145"/>
      <c r="BP145" s="67">
        <f>SUMIF(AF:AF,"SIM",BN:BN)</f>
        <v>0</v>
      </c>
    </row>
    <row r="146" spans="1:69" s="67" customFormat="1" ht="30" customHeight="1">
      <c r="A146" s="125">
        <f t="shared" si="41"/>
        <v>135</v>
      </c>
      <c r="B146" s="125"/>
      <c r="C146" s="126">
        <v>2</v>
      </c>
      <c r="D146" s="126">
        <v>2</v>
      </c>
      <c r="E146" s="126">
        <v>1</v>
      </c>
      <c r="F146" s="126">
        <v>7</v>
      </c>
      <c r="G146" s="126"/>
      <c r="H146" s="126"/>
      <c r="I146"/>
      <c r="J146" s="127">
        <f t="shared" si="44"/>
        <v>4</v>
      </c>
      <c r="K146" s="128">
        <f t="shared" si="45"/>
        <v>2</v>
      </c>
      <c r="L146" s="128" t="str">
        <f t="shared" si="40"/>
        <v>2.2</v>
      </c>
      <c r="M146" s="128" t="str">
        <f t="shared" si="40"/>
        <v>2.2.1</v>
      </c>
      <c r="N146" s="128" t="str">
        <f t="shared" si="40"/>
        <v>2.2.1.7</v>
      </c>
      <c r="O146" s="128" t="str">
        <f t="shared" si="40"/>
        <v>2.2.1.7</v>
      </c>
      <c r="P146" s="129" t="str">
        <f t="shared" si="40"/>
        <v>2.2.1.7</v>
      </c>
      <c r="Q146" s="130">
        <f t="shared" si="46"/>
        <v>63.21</v>
      </c>
      <c r="R146" s="128">
        <f t="shared" si="38"/>
        <v>0</v>
      </c>
      <c r="S146" s="128">
        <f t="shared" si="38"/>
        <v>0</v>
      </c>
      <c r="T146" s="128">
        <f t="shared" si="38"/>
        <v>0</v>
      </c>
      <c r="U146" s="128">
        <f t="shared" si="38"/>
        <v>63.21</v>
      </c>
      <c r="V146" s="128">
        <f t="shared" si="38"/>
        <v>0</v>
      </c>
      <c r="W146" s="131">
        <f t="shared" si="42"/>
        <v>0</v>
      </c>
      <c r="X146" s="130">
        <f t="shared" si="47"/>
        <v>78.650000000000006</v>
      </c>
      <c r="Y146" s="128">
        <f t="shared" si="39"/>
        <v>0</v>
      </c>
      <c r="Z146" s="128">
        <f t="shared" si="39"/>
        <v>0</v>
      </c>
      <c r="AA146" s="128">
        <f t="shared" si="39"/>
        <v>0</v>
      </c>
      <c r="AB146" s="128">
        <f t="shared" si="39"/>
        <v>78.650000000000006</v>
      </c>
      <c r="AC146" s="128">
        <f t="shared" si="39"/>
        <v>0</v>
      </c>
      <c r="AD146" s="131">
        <f t="shared" si="43"/>
        <v>0</v>
      </c>
      <c r="AE146" s="68"/>
      <c r="AF146" s="132" t="s">
        <v>71</v>
      </c>
      <c r="AG146" s="133" t="str">
        <f t="shared" si="52"/>
        <v>2.2.1.7</v>
      </c>
      <c r="AH146" s="154">
        <v>97637</v>
      </c>
      <c r="AI146" s="135" t="s">
        <v>62</v>
      </c>
      <c r="AJ146" s="148" t="s">
        <v>224</v>
      </c>
      <c r="AK146" s="136" t="s">
        <v>225</v>
      </c>
      <c r="AL146" s="134" t="s">
        <v>210</v>
      </c>
      <c r="AM146" s="151">
        <v>28.6</v>
      </c>
      <c r="AN146" s="138">
        <v>2.21</v>
      </c>
      <c r="AO146" s="138">
        <f t="shared" si="48"/>
        <v>2.75</v>
      </c>
      <c r="AP146" s="139">
        <f t="shared" si="49"/>
        <v>63.21</v>
      </c>
      <c r="AQ146" s="139">
        <f t="shared" si="50"/>
        <v>78.650000000000006</v>
      </c>
      <c r="AR146" s="140" t="str">
        <f t="shared" si="51"/>
        <v>2.2.1.7</v>
      </c>
      <c r="AS146" s="141" t="s">
        <v>73</v>
      </c>
      <c r="AT146" s="142">
        <v>0.24390000000000001</v>
      </c>
      <c r="AU146" s="144">
        <f t="shared" si="34"/>
        <v>63.21</v>
      </c>
      <c r="AV146" s="144">
        <f t="shared" si="35"/>
        <v>78.650000000000006</v>
      </c>
      <c r="AW146" s="145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  <c r="BK146"/>
      <c r="BL146"/>
      <c r="BM146"/>
      <c r="BN146"/>
      <c r="BO146"/>
      <c r="BP146" s="67">
        <f>SUMIF(AF:AF,"SIM",BN:BN)</f>
        <v>0</v>
      </c>
    </row>
    <row r="147" spans="1:69" s="67" customFormat="1" ht="33">
      <c r="A147" s="125">
        <f t="shared" si="41"/>
        <v>136</v>
      </c>
      <c r="B147" s="125"/>
      <c r="C147" s="126">
        <v>2</v>
      </c>
      <c r="D147" s="126">
        <v>2</v>
      </c>
      <c r="E147" s="126">
        <v>1</v>
      </c>
      <c r="F147" s="126">
        <v>8</v>
      </c>
      <c r="G147" s="126"/>
      <c r="H147" s="126"/>
      <c r="I147"/>
      <c r="J147" s="127">
        <f t="shared" si="44"/>
        <v>4</v>
      </c>
      <c r="K147" s="128">
        <f t="shared" si="45"/>
        <v>2</v>
      </c>
      <c r="L147" s="128" t="str">
        <f t="shared" si="40"/>
        <v>2.2</v>
      </c>
      <c r="M147" s="128" t="str">
        <f t="shared" si="40"/>
        <v>2.2.1</v>
      </c>
      <c r="N147" s="128" t="str">
        <f t="shared" si="40"/>
        <v>2.2.1.8</v>
      </c>
      <c r="O147" s="128" t="str">
        <f t="shared" si="40"/>
        <v>2.2.1.8</v>
      </c>
      <c r="P147" s="129" t="str">
        <f t="shared" si="40"/>
        <v>2.2.1.8</v>
      </c>
      <c r="Q147" s="130">
        <f t="shared" si="46"/>
        <v>1775.07</v>
      </c>
      <c r="R147" s="128">
        <f t="shared" si="38"/>
        <v>0</v>
      </c>
      <c r="S147" s="128">
        <f t="shared" si="38"/>
        <v>0</v>
      </c>
      <c r="T147" s="128">
        <f t="shared" si="38"/>
        <v>0</v>
      </c>
      <c r="U147" s="128">
        <f t="shared" si="38"/>
        <v>1775.07</v>
      </c>
      <c r="V147" s="128">
        <f t="shared" si="38"/>
        <v>0</v>
      </c>
      <c r="W147" s="131">
        <f t="shared" si="42"/>
        <v>0</v>
      </c>
      <c r="X147" s="130">
        <f t="shared" si="47"/>
        <v>2208.0100000000002</v>
      </c>
      <c r="Y147" s="128">
        <f t="shared" si="39"/>
        <v>0</v>
      </c>
      <c r="Z147" s="128">
        <f t="shared" si="39"/>
        <v>0</v>
      </c>
      <c r="AA147" s="128">
        <f t="shared" si="39"/>
        <v>0</v>
      </c>
      <c r="AB147" s="128">
        <f t="shared" si="39"/>
        <v>2208.0100000000002</v>
      </c>
      <c r="AC147" s="128">
        <f t="shared" si="39"/>
        <v>0</v>
      </c>
      <c r="AD147" s="131">
        <f t="shared" si="43"/>
        <v>0</v>
      </c>
      <c r="AE147" s="68"/>
      <c r="AF147" s="132" t="s">
        <v>71</v>
      </c>
      <c r="AG147" s="133" t="str">
        <f t="shared" si="52"/>
        <v>2.2.1.8</v>
      </c>
      <c r="AH147" s="150" t="s">
        <v>87</v>
      </c>
      <c r="AI147" s="135" t="s">
        <v>65</v>
      </c>
      <c r="AJ147" s="148" t="s">
        <v>226</v>
      </c>
      <c r="AK147" s="136" t="s">
        <v>227</v>
      </c>
      <c r="AL147" s="134" t="s">
        <v>193</v>
      </c>
      <c r="AM147" s="151">
        <v>1</v>
      </c>
      <c r="AN147" s="138">
        <v>1775.07</v>
      </c>
      <c r="AO147" s="138">
        <f t="shared" si="48"/>
        <v>2208.0100000000002</v>
      </c>
      <c r="AP147" s="139">
        <f>IF(B147&lt;&gt;"",SUM(R147:W147),ROUND(AM147*AN147,2))</f>
        <v>1775.07</v>
      </c>
      <c r="AQ147" s="139">
        <f t="shared" si="50"/>
        <v>2208.0100000000002</v>
      </c>
      <c r="AR147" s="140" t="str">
        <f t="shared" si="51"/>
        <v>2.2.1.8</v>
      </c>
      <c r="AS147" s="141"/>
      <c r="AT147" s="142">
        <v>0.24390000000000001</v>
      </c>
      <c r="AU147" s="144">
        <f t="shared" ref="AU147:AU210" si="53">IF(AL147="","",AP147)</f>
        <v>1775.07</v>
      </c>
      <c r="AV147" s="144">
        <f t="shared" ref="AV147:AV210" si="54">IF(AN147&gt;0,AQ147,0)</f>
        <v>2208.0100000000002</v>
      </c>
      <c r="AW147" s="145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  <c r="BK147"/>
      <c r="BL147"/>
      <c r="BM147"/>
      <c r="BN147"/>
      <c r="BO147"/>
    </row>
    <row r="148" spans="1:69" s="67" customFormat="1" ht="49.5">
      <c r="A148" s="125">
        <f t="shared" si="41"/>
        <v>137</v>
      </c>
      <c r="B148" s="125"/>
      <c r="C148" s="126">
        <v>2</v>
      </c>
      <c r="D148" s="126">
        <v>2</v>
      </c>
      <c r="E148" s="126">
        <v>1</v>
      </c>
      <c r="F148" s="126">
        <v>9</v>
      </c>
      <c r="G148" s="126"/>
      <c r="H148" s="126"/>
      <c r="I148"/>
      <c r="J148" s="127">
        <f t="shared" si="44"/>
        <v>4</v>
      </c>
      <c r="K148" s="128">
        <f t="shared" si="45"/>
        <v>2</v>
      </c>
      <c r="L148" s="128" t="str">
        <f t="shared" si="40"/>
        <v>2.2</v>
      </c>
      <c r="M148" s="128" t="str">
        <f t="shared" si="40"/>
        <v>2.2.1</v>
      </c>
      <c r="N148" s="128" t="str">
        <f t="shared" si="40"/>
        <v>2.2.1.9</v>
      </c>
      <c r="O148" s="128" t="str">
        <f t="shared" si="40"/>
        <v>2.2.1.9</v>
      </c>
      <c r="P148" s="129" t="str">
        <f t="shared" si="40"/>
        <v>2.2.1.9</v>
      </c>
      <c r="Q148" s="130">
        <f t="shared" si="46"/>
        <v>3200</v>
      </c>
      <c r="R148" s="128">
        <f t="shared" si="38"/>
        <v>0</v>
      </c>
      <c r="S148" s="128">
        <f t="shared" si="38"/>
        <v>0</v>
      </c>
      <c r="T148" s="128">
        <f t="shared" si="38"/>
        <v>0</v>
      </c>
      <c r="U148" s="128">
        <f t="shared" si="38"/>
        <v>3200</v>
      </c>
      <c r="V148" s="128">
        <f t="shared" si="38"/>
        <v>0</v>
      </c>
      <c r="W148" s="131">
        <f t="shared" si="42"/>
        <v>0</v>
      </c>
      <c r="X148" s="130">
        <f t="shared" si="47"/>
        <v>3980.48</v>
      </c>
      <c r="Y148" s="128">
        <f t="shared" si="39"/>
        <v>0</v>
      </c>
      <c r="Z148" s="128">
        <f t="shared" si="39"/>
        <v>0</v>
      </c>
      <c r="AA148" s="128">
        <f t="shared" si="39"/>
        <v>0</v>
      </c>
      <c r="AB148" s="128">
        <f t="shared" si="39"/>
        <v>3980.48</v>
      </c>
      <c r="AC148" s="128">
        <f t="shared" si="39"/>
        <v>0</v>
      </c>
      <c r="AD148" s="131">
        <f t="shared" si="43"/>
        <v>0</v>
      </c>
      <c r="AE148" s="68"/>
      <c r="AF148" s="132" t="s">
        <v>71</v>
      </c>
      <c r="AG148" s="133" t="str">
        <f t="shared" si="52"/>
        <v>2.2.1.9</v>
      </c>
      <c r="AH148" s="150" t="s">
        <v>88</v>
      </c>
      <c r="AI148" s="135" t="s">
        <v>64</v>
      </c>
      <c r="AJ148" s="148" t="s">
        <v>228</v>
      </c>
      <c r="AK148" s="136" t="s">
        <v>229</v>
      </c>
      <c r="AL148" s="134" t="s">
        <v>230</v>
      </c>
      <c r="AM148" s="151">
        <v>4</v>
      </c>
      <c r="AN148" s="138">
        <v>800</v>
      </c>
      <c r="AO148" s="138">
        <f t="shared" si="48"/>
        <v>995.12</v>
      </c>
      <c r="AP148" s="139">
        <f>IF(B148&lt;&gt;"",SUM(R148:W148),ROUND(AM148*AN148,2))</f>
        <v>3200</v>
      </c>
      <c r="AQ148" s="139">
        <f t="shared" si="50"/>
        <v>3980.48</v>
      </c>
      <c r="AR148" s="140" t="str">
        <f t="shared" si="51"/>
        <v>2.2.1.9</v>
      </c>
      <c r="AS148" s="141"/>
      <c r="AT148" s="142">
        <v>0.24390000000000001</v>
      </c>
      <c r="AU148" s="144">
        <f t="shared" si="53"/>
        <v>3200</v>
      </c>
      <c r="AV148" s="144">
        <f t="shared" si="54"/>
        <v>3980.48</v>
      </c>
      <c r="AW148" s="145"/>
      <c r="AX148"/>
      <c r="AY148"/>
      <c r="AZ148"/>
      <c r="BA148"/>
      <c r="BB148"/>
      <c r="BC148"/>
      <c r="BD148"/>
      <c r="BE148"/>
      <c r="BF148"/>
      <c r="BG148"/>
      <c r="BH148"/>
      <c r="BI148"/>
      <c r="BJ148"/>
      <c r="BK148"/>
      <c r="BL148"/>
      <c r="BM148"/>
      <c r="BN148"/>
      <c r="BO148"/>
    </row>
    <row r="149" spans="1:69" s="67" customFormat="1">
      <c r="A149" s="125">
        <f t="shared" si="41"/>
        <v>138</v>
      </c>
      <c r="B149" s="125" t="s">
        <v>80</v>
      </c>
      <c r="C149" s="126">
        <v>2</v>
      </c>
      <c r="D149" s="126">
        <v>2</v>
      </c>
      <c r="E149" s="126">
        <v>2</v>
      </c>
      <c r="F149" s="126"/>
      <c r="G149" s="126"/>
      <c r="H149" s="126"/>
      <c r="I149"/>
      <c r="J149" s="127">
        <f t="shared" si="44"/>
        <v>3</v>
      </c>
      <c r="K149" s="128">
        <f t="shared" si="45"/>
        <v>2</v>
      </c>
      <c r="L149" s="128" t="str">
        <f t="shared" si="40"/>
        <v>2.2</v>
      </c>
      <c r="M149" s="128" t="str">
        <f t="shared" si="40"/>
        <v>2.2.2</v>
      </c>
      <c r="N149" s="128" t="str">
        <f t="shared" si="40"/>
        <v>2.2.2</v>
      </c>
      <c r="O149" s="128" t="str">
        <f t="shared" si="40"/>
        <v>2.2.2</v>
      </c>
      <c r="P149" s="129" t="str">
        <f t="shared" si="40"/>
        <v>2.2.2</v>
      </c>
      <c r="Q149" s="130">
        <f t="shared" si="46"/>
        <v>0</v>
      </c>
      <c r="R149" s="128">
        <f t="shared" si="38"/>
        <v>0</v>
      </c>
      <c r="S149" s="128">
        <f t="shared" si="38"/>
        <v>0</v>
      </c>
      <c r="T149" s="128">
        <f t="shared" si="38"/>
        <v>5201.7399999999989</v>
      </c>
      <c r="U149" s="128">
        <f t="shared" si="38"/>
        <v>0</v>
      </c>
      <c r="V149" s="128">
        <f t="shared" si="38"/>
        <v>0</v>
      </c>
      <c r="W149" s="131">
        <f t="shared" si="42"/>
        <v>0</v>
      </c>
      <c r="X149" s="130">
        <f t="shared" si="47"/>
        <v>0</v>
      </c>
      <c r="Y149" s="128">
        <f t="shared" si="39"/>
        <v>0</v>
      </c>
      <c r="Z149" s="128">
        <f t="shared" si="39"/>
        <v>0</v>
      </c>
      <c r="AA149" s="128">
        <f t="shared" si="39"/>
        <v>6470.6699999999992</v>
      </c>
      <c r="AB149" s="128">
        <f t="shared" si="39"/>
        <v>0</v>
      </c>
      <c r="AC149" s="128">
        <f t="shared" si="39"/>
        <v>0</v>
      </c>
      <c r="AD149" s="131">
        <f t="shared" si="43"/>
        <v>0</v>
      </c>
      <c r="AE149" s="68"/>
      <c r="AF149" s="132"/>
      <c r="AG149" s="133" t="str">
        <f t="shared" si="52"/>
        <v>2.2.2</v>
      </c>
      <c r="AH149" s="154"/>
      <c r="AI149" s="135" t="s">
        <v>73</v>
      </c>
      <c r="AJ149" s="148" t="s">
        <v>190</v>
      </c>
      <c r="AK149" s="136" t="s">
        <v>89</v>
      </c>
      <c r="AL149" s="154"/>
      <c r="AM149" s="155">
        <v>0</v>
      </c>
      <c r="AN149" s="138"/>
      <c r="AO149" s="138"/>
      <c r="AP149" s="139">
        <f t="shared" si="49"/>
        <v>5201.7399999999989</v>
      </c>
      <c r="AQ149" s="139">
        <f t="shared" si="50"/>
        <v>6470.6699999999992</v>
      </c>
      <c r="AR149" s="140" t="str">
        <f t="shared" si="51"/>
        <v>2.2.2</v>
      </c>
      <c r="AS149" s="141" t="s">
        <v>73</v>
      </c>
      <c r="AT149" s="142">
        <v>0</v>
      </c>
      <c r="AU149" s="144" t="str">
        <f t="shared" si="53"/>
        <v/>
      </c>
      <c r="AV149" s="144">
        <f t="shared" si="54"/>
        <v>0</v>
      </c>
      <c r="AW149" s="145"/>
      <c r="AX149"/>
      <c r="AY149"/>
      <c r="AZ149"/>
      <c r="BA149"/>
      <c r="BB149"/>
      <c r="BC149"/>
      <c r="BD149"/>
      <c r="BE149"/>
      <c r="BF149"/>
      <c r="BG149"/>
      <c r="BH149"/>
      <c r="BI149"/>
      <c r="BJ149"/>
      <c r="BK149"/>
      <c r="BL149"/>
      <c r="BM149"/>
      <c r="BN149"/>
      <c r="BO149"/>
    </row>
    <row r="150" spans="1:69" s="67" customFormat="1">
      <c r="A150" s="125">
        <f t="shared" si="41"/>
        <v>139</v>
      </c>
      <c r="B150" s="125" t="s">
        <v>90</v>
      </c>
      <c r="C150" s="126">
        <v>2</v>
      </c>
      <c r="D150" s="126">
        <v>2</v>
      </c>
      <c r="E150" s="126">
        <v>2</v>
      </c>
      <c r="F150" s="126">
        <v>1</v>
      </c>
      <c r="G150" s="126"/>
      <c r="H150" s="126"/>
      <c r="I150"/>
      <c r="J150" s="127">
        <f t="shared" si="44"/>
        <v>4</v>
      </c>
      <c r="K150" s="128">
        <f t="shared" si="45"/>
        <v>2</v>
      </c>
      <c r="L150" s="128" t="str">
        <f t="shared" si="40"/>
        <v>2.2</v>
      </c>
      <c r="M150" s="128" t="str">
        <f t="shared" si="40"/>
        <v>2.2.2</v>
      </c>
      <c r="N150" s="128" t="str">
        <f t="shared" si="40"/>
        <v>2.2.2.1</v>
      </c>
      <c r="O150" s="128" t="str">
        <f t="shared" si="40"/>
        <v>2.2.2.1</v>
      </c>
      <c r="P150" s="129" t="str">
        <f t="shared" si="40"/>
        <v>2.2.2.1</v>
      </c>
      <c r="Q150" s="130">
        <f t="shared" si="46"/>
        <v>0</v>
      </c>
      <c r="R150" s="128">
        <f t="shared" si="38"/>
        <v>0</v>
      </c>
      <c r="S150" s="128">
        <f t="shared" si="38"/>
        <v>0</v>
      </c>
      <c r="T150" s="128">
        <f t="shared" si="38"/>
        <v>0</v>
      </c>
      <c r="U150" s="128">
        <f t="shared" si="38"/>
        <v>575.82999999999993</v>
      </c>
      <c r="V150" s="128">
        <f t="shared" si="38"/>
        <v>0</v>
      </c>
      <c r="W150" s="131">
        <f t="shared" si="42"/>
        <v>0</v>
      </c>
      <c r="X150" s="130">
        <f t="shared" si="47"/>
        <v>0</v>
      </c>
      <c r="Y150" s="128">
        <f t="shared" si="39"/>
        <v>0</v>
      </c>
      <c r="Z150" s="128">
        <f t="shared" si="39"/>
        <v>0</v>
      </c>
      <c r="AA150" s="128">
        <f t="shared" si="39"/>
        <v>0</v>
      </c>
      <c r="AB150" s="128">
        <f t="shared" si="39"/>
        <v>716.37</v>
      </c>
      <c r="AC150" s="128">
        <f t="shared" si="39"/>
        <v>0</v>
      </c>
      <c r="AD150" s="131">
        <f t="shared" si="43"/>
        <v>0</v>
      </c>
      <c r="AE150" s="68"/>
      <c r="AF150" s="132"/>
      <c r="AG150" s="133" t="str">
        <f t="shared" si="52"/>
        <v>2.2.2.1</v>
      </c>
      <c r="AH150" s="154"/>
      <c r="AI150" s="135" t="s">
        <v>73</v>
      </c>
      <c r="AJ150" s="148" t="s">
        <v>190</v>
      </c>
      <c r="AK150" s="136" t="s">
        <v>91</v>
      </c>
      <c r="AL150" s="134"/>
      <c r="AM150" s="155">
        <v>0</v>
      </c>
      <c r="AN150" s="138"/>
      <c r="AO150" s="138">
        <f t="shared" ref="AO150:AO213" si="55">IF(AN150&lt;&gt;"",ROUND(AN150*(1+AT150),2),0)</f>
        <v>0</v>
      </c>
      <c r="AP150" s="139">
        <f t="shared" si="49"/>
        <v>575.82999999999993</v>
      </c>
      <c r="AQ150" s="139">
        <f t="shared" si="50"/>
        <v>716.37</v>
      </c>
      <c r="AR150" s="140" t="str">
        <f t="shared" si="51"/>
        <v>2.2.2.1</v>
      </c>
      <c r="AS150" s="141" t="s">
        <v>73</v>
      </c>
      <c r="AT150" s="142">
        <v>0</v>
      </c>
      <c r="AU150" s="144" t="str">
        <f t="shared" si="53"/>
        <v/>
      </c>
      <c r="AV150" s="144">
        <f t="shared" si="54"/>
        <v>0</v>
      </c>
      <c r="AW150" s="145"/>
      <c r="AX150"/>
      <c r="AY150"/>
      <c r="AZ150"/>
      <c r="BA150"/>
      <c r="BB150"/>
      <c r="BC150"/>
      <c r="BD150"/>
      <c r="BE150"/>
      <c r="BF150"/>
      <c r="BG150"/>
      <c r="BH150"/>
      <c r="BI150"/>
      <c r="BJ150"/>
      <c r="BK150"/>
      <c r="BL150"/>
      <c r="BM150"/>
      <c r="BN150"/>
      <c r="BO150"/>
    </row>
    <row r="151" spans="1:69" s="67" customFormat="1" ht="33">
      <c r="A151" s="125">
        <f t="shared" si="41"/>
        <v>140</v>
      </c>
      <c r="B151" s="125"/>
      <c r="C151" s="126">
        <v>2</v>
      </c>
      <c r="D151" s="126">
        <v>2</v>
      </c>
      <c r="E151" s="126">
        <v>2</v>
      </c>
      <c r="F151" s="126">
        <v>1</v>
      </c>
      <c r="G151" s="126">
        <v>1</v>
      </c>
      <c r="H151" s="126"/>
      <c r="I151"/>
      <c r="J151" s="127">
        <f t="shared" si="44"/>
        <v>5</v>
      </c>
      <c r="K151" s="128">
        <f t="shared" si="45"/>
        <v>2</v>
      </c>
      <c r="L151" s="128" t="str">
        <f t="shared" si="40"/>
        <v>2.2</v>
      </c>
      <c r="M151" s="128" t="str">
        <f t="shared" si="40"/>
        <v>2.2.2</v>
      </c>
      <c r="N151" s="128" t="str">
        <f t="shared" si="40"/>
        <v>2.2.2.1</v>
      </c>
      <c r="O151" s="128" t="str">
        <f t="shared" si="40"/>
        <v>2.2.2.1.1</v>
      </c>
      <c r="P151" s="129" t="str">
        <f t="shared" si="40"/>
        <v>2.2.2.1.1</v>
      </c>
      <c r="Q151" s="130">
        <f t="shared" si="46"/>
        <v>450.36</v>
      </c>
      <c r="R151" s="128">
        <f t="shared" si="38"/>
        <v>0</v>
      </c>
      <c r="S151" s="128">
        <f t="shared" si="38"/>
        <v>0</v>
      </c>
      <c r="T151" s="128">
        <f t="shared" si="38"/>
        <v>0</v>
      </c>
      <c r="U151" s="128">
        <f t="shared" si="38"/>
        <v>0</v>
      </c>
      <c r="V151" s="128">
        <f t="shared" si="38"/>
        <v>450.36</v>
      </c>
      <c r="W151" s="131">
        <f t="shared" si="42"/>
        <v>450.36</v>
      </c>
      <c r="X151" s="130">
        <f t="shared" si="47"/>
        <v>560.25</v>
      </c>
      <c r="Y151" s="128">
        <f t="shared" si="39"/>
        <v>0</v>
      </c>
      <c r="Z151" s="128">
        <f t="shared" si="39"/>
        <v>0</v>
      </c>
      <c r="AA151" s="128">
        <f t="shared" si="39"/>
        <v>0</v>
      </c>
      <c r="AB151" s="128">
        <f t="shared" si="39"/>
        <v>0</v>
      </c>
      <c r="AC151" s="128">
        <f t="shared" si="39"/>
        <v>560.25</v>
      </c>
      <c r="AD151" s="131">
        <f t="shared" si="43"/>
        <v>560.25</v>
      </c>
      <c r="AE151" s="68"/>
      <c r="AF151" s="132"/>
      <c r="AG151" s="133" t="str">
        <f t="shared" si="52"/>
        <v>2.2.2.1.1</v>
      </c>
      <c r="AH151" s="134">
        <v>97636</v>
      </c>
      <c r="AI151" s="135" t="s">
        <v>62</v>
      </c>
      <c r="AJ151" s="148" t="s">
        <v>231</v>
      </c>
      <c r="AK151" s="136" t="s">
        <v>232</v>
      </c>
      <c r="AL151" s="134" t="s">
        <v>210</v>
      </c>
      <c r="AM151" s="151">
        <v>27</v>
      </c>
      <c r="AN151" s="138">
        <v>16.68</v>
      </c>
      <c r="AO151" s="138">
        <f t="shared" si="55"/>
        <v>20.75</v>
      </c>
      <c r="AP151" s="139">
        <f t="shared" si="49"/>
        <v>450.36</v>
      </c>
      <c r="AQ151" s="139">
        <f t="shared" si="50"/>
        <v>560.25</v>
      </c>
      <c r="AR151" s="140" t="str">
        <f t="shared" si="51"/>
        <v>2.2.2.1.1</v>
      </c>
      <c r="AS151" s="141" t="s">
        <v>73</v>
      </c>
      <c r="AT151" s="142">
        <v>0.24390000000000001</v>
      </c>
      <c r="AU151" s="144">
        <f t="shared" si="53"/>
        <v>450.36</v>
      </c>
      <c r="AV151" s="144">
        <f t="shared" si="54"/>
        <v>560.25</v>
      </c>
      <c r="AW151" s="145"/>
      <c r="AX151"/>
      <c r="AY151"/>
      <c r="AZ151"/>
      <c r="BA151"/>
      <c r="BB151"/>
      <c r="BC151"/>
      <c r="BD151"/>
      <c r="BE151"/>
      <c r="BF151"/>
      <c r="BG151"/>
      <c r="BH151"/>
      <c r="BI151"/>
      <c r="BJ151"/>
      <c r="BK151"/>
      <c r="BL151"/>
      <c r="BM151"/>
      <c r="BN151"/>
      <c r="BO151"/>
      <c r="BP151" s="146"/>
      <c r="BQ151" s="146"/>
    </row>
    <row r="152" spans="1:69" s="67" customFormat="1" ht="45.6" customHeight="1">
      <c r="A152" s="125">
        <f t="shared" si="41"/>
        <v>141</v>
      </c>
      <c r="B152" s="125"/>
      <c r="C152" s="126">
        <v>2</v>
      </c>
      <c r="D152" s="126">
        <v>2</v>
      </c>
      <c r="E152" s="126">
        <v>2</v>
      </c>
      <c r="F152" s="126">
        <v>1</v>
      </c>
      <c r="G152" s="126">
        <v>2</v>
      </c>
      <c r="H152" s="126"/>
      <c r="I152"/>
      <c r="J152" s="127">
        <f t="shared" si="44"/>
        <v>5</v>
      </c>
      <c r="K152" s="128">
        <f t="shared" si="45"/>
        <v>2</v>
      </c>
      <c r="L152" s="128" t="str">
        <f t="shared" si="40"/>
        <v>2.2</v>
      </c>
      <c r="M152" s="128" t="str">
        <f t="shared" si="40"/>
        <v>2.2.2</v>
      </c>
      <c r="N152" s="128" t="str">
        <f t="shared" si="40"/>
        <v>2.2.2.1</v>
      </c>
      <c r="O152" s="128" t="str">
        <f t="shared" si="40"/>
        <v>2.2.2.1.2</v>
      </c>
      <c r="P152" s="129" t="str">
        <f t="shared" si="40"/>
        <v>2.2.2.1.2</v>
      </c>
      <c r="Q152" s="130">
        <f t="shared" si="46"/>
        <v>26.81</v>
      </c>
      <c r="R152" s="128">
        <f t="shared" si="38"/>
        <v>0</v>
      </c>
      <c r="S152" s="128">
        <f t="shared" si="38"/>
        <v>0</v>
      </c>
      <c r="T152" s="128">
        <f t="shared" si="38"/>
        <v>0</v>
      </c>
      <c r="U152" s="128">
        <f t="shared" si="38"/>
        <v>0</v>
      </c>
      <c r="V152" s="128">
        <f t="shared" si="38"/>
        <v>26.81</v>
      </c>
      <c r="W152" s="131">
        <f t="shared" si="42"/>
        <v>26.81</v>
      </c>
      <c r="X152" s="130">
        <f t="shared" si="47"/>
        <v>33.33</v>
      </c>
      <c r="Y152" s="128">
        <f t="shared" si="39"/>
        <v>0</v>
      </c>
      <c r="Z152" s="128">
        <f t="shared" si="39"/>
        <v>0</v>
      </c>
      <c r="AA152" s="128">
        <f t="shared" si="39"/>
        <v>0</v>
      </c>
      <c r="AB152" s="128">
        <f t="shared" si="39"/>
        <v>0</v>
      </c>
      <c r="AC152" s="128">
        <f t="shared" si="39"/>
        <v>33.33</v>
      </c>
      <c r="AD152" s="131">
        <f t="shared" si="43"/>
        <v>33.33</v>
      </c>
      <c r="AE152" s="68"/>
      <c r="AF152" s="132"/>
      <c r="AG152" s="133" t="str">
        <f t="shared" si="52"/>
        <v>2.2.2.1.2</v>
      </c>
      <c r="AH152" s="150">
        <v>100982</v>
      </c>
      <c r="AI152" s="135" t="s">
        <v>62</v>
      </c>
      <c r="AJ152" s="148" t="s">
        <v>233</v>
      </c>
      <c r="AK152" s="136" t="s">
        <v>234</v>
      </c>
      <c r="AL152" s="134" t="s">
        <v>235</v>
      </c>
      <c r="AM152" s="151">
        <v>4.05</v>
      </c>
      <c r="AN152" s="138">
        <v>6.62</v>
      </c>
      <c r="AO152" s="138">
        <f t="shared" si="55"/>
        <v>8.23</v>
      </c>
      <c r="AP152" s="139">
        <f t="shared" si="49"/>
        <v>26.81</v>
      </c>
      <c r="AQ152" s="139">
        <f t="shared" si="50"/>
        <v>33.33</v>
      </c>
      <c r="AR152" s="140" t="str">
        <f t="shared" si="51"/>
        <v>2.2.2.1.2</v>
      </c>
      <c r="AS152" s="141" t="s">
        <v>73</v>
      </c>
      <c r="AT152" s="142">
        <v>0.24390000000000001</v>
      </c>
      <c r="AU152" s="144">
        <f t="shared" si="53"/>
        <v>26.81</v>
      </c>
      <c r="AV152" s="144">
        <f t="shared" si="54"/>
        <v>33.33</v>
      </c>
      <c r="AW152" s="145"/>
      <c r="AX152"/>
      <c r="AY152"/>
      <c r="AZ152"/>
      <c r="BA152"/>
      <c r="BB152"/>
      <c r="BC152"/>
      <c r="BD152"/>
      <c r="BE152"/>
      <c r="BF152"/>
      <c r="BG152"/>
      <c r="BH152"/>
      <c r="BI152"/>
      <c r="BJ152"/>
      <c r="BK152"/>
      <c r="BL152"/>
      <c r="BM152"/>
      <c r="BN152"/>
      <c r="BO152"/>
    </row>
    <row r="153" spans="1:69" s="67" customFormat="1" ht="33">
      <c r="A153" s="125">
        <f t="shared" si="41"/>
        <v>142</v>
      </c>
      <c r="B153" s="125"/>
      <c r="C153" s="126">
        <v>2</v>
      </c>
      <c r="D153" s="126">
        <v>2</v>
      </c>
      <c r="E153" s="126">
        <v>2</v>
      </c>
      <c r="F153" s="126">
        <v>1</v>
      </c>
      <c r="G153" s="126">
        <v>3</v>
      </c>
      <c r="H153" s="126"/>
      <c r="I153"/>
      <c r="J153" s="127">
        <f t="shared" si="44"/>
        <v>5</v>
      </c>
      <c r="K153" s="128">
        <f t="shared" si="45"/>
        <v>2</v>
      </c>
      <c r="L153" s="128" t="str">
        <f t="shared" si="40"/>
        <v>2.2</v>
      </c>
      <c r="M153" s="128" t="str">
        <f t="shared" si="40"/>
        <v>2.2.2</v>
      </c>
      <c r="N153" s="128" t="str">
        <f t="shared" si="40"/>
        <v>2.2.2.1</v>
      </c>
      <c r="O153" s="128" t="str">
        <f t="shared" si="40"/>
        <v>2.2.2.1.3</v>
      </c>
      <c r="P153" s="129" t="str">
        <f t="shared" si="40"/>
        <v>2.2.2.1.3</v>
      </c>
      <c r="Q153" s="130">
        <f t="shared" si="46"/>
        <v>54.11</v>
      </c>
      <c r="R153" s="128">
        <f t="shared" si="38"/>
        <v>0</v>
      </c>
      <c r="S153" s="128">
        <f t="shared" si="38"/>
        <v>0</v>
      </c>
      <c r="T153" s="128">
        <f t="shared" si="38"/>
        <v>0</v>
      </c>
      <c r="U153" s="128">
        <f t="shared" si="38"/>
        <v>0</v>
      </c>
      <c r="V153" s="128">
        <f t="shared" si="38"/>
        <v>54.11</v>
      </c>
      <c r="W153" s="131">
        <f t="shared" si="42"/>
        <v>54.11</v>
      </c>
      <c r="X153" s="130">
        <f t="shared" si="47"/>
        <v>67.39</v>
      </c>
      <c r="Y153" s="128">
        <f t="shared" si="39"/>
        <v>0</v>
      </c>
      <c r="Z153" s="128">
        <f t="shared" si="39"/>
        <v>0</v>
      </c>
      <c r="AA153" s="128">
        <f t="shared" si="39"/>
        <v>0</v>
      </c>
      <c r="AB153" s="128">
        <f t="shared" si="39"/>
        <v>0</v>
      </c>
      <c r="AC153" s="128">
        <f t="shared" si="39"/>
        <v>67.39</v>
      </c>
      <c r="AD153" s="131">
        <f t="shared" si="43"/>
        <v>67.39</v>
      </c>
      <c r="AE153" s="68"/>
      <c r="AF153" s="132"/>
      <c r="AG153" s="133" t="str">
        <f t="shared" si="52"/>
        <v>2.2.2.1.3</v>
      </c>
      <c r="AH153" s="150">
        <v>95875</v>
      </c>
      <c r="AI153" s="135" t="s">
        <v>62</v>
      </c>
      <c r="AJ153" s="148" t="s">
        <v>236</v>
      </c>
      <c r="AK153" s="136" t="s">
        <v>237</v>
      </c>
      <c r="AL153" s="134" t="s">
        <v>238</v>
      </c>
      <c r="AM153" s="151">
        <v>32.4</v>
      </c>
      <c r="AN153" s="138">
        <v>1.67</v>
      </c>
      <c r="AO153" s="138">
        <f t="shared" si="55"/>
        <v>2.08</v>
      </c>
      <c r="AP153" s="139">
        <f t="shared" si="49"/>
        <v>54.11</v>
      </c>
      <c r="AQ153" s="139">
        <f t="shared" si="50"/>
        <v>67.39</v>
      </c>
      <c r="AR153" s="140" t="str">
        <f t="shared" si="51"/>
        <v>2.2.2.1.3</v>
      </c>
      <c r="AS153" s="141" t="s">
        <v>73</v>
      </c>
      <c r="AT153" s="142">
        <v>0.24390000000000001</v>
      </c>
      <c r="AU153" s="144">
        <f t="shared" si="53"/>
        <v>54.11</v>
      </c>
      <c r="AV153" s="144">
        <f t="shared" si="54"/>
        <v>67.39</v>
      </c>
      <c r="AW153" s="145"/>
      <c r="AX153"/>
      <c r="AY153"/>
      <c r="AZ153"/>
      <c r="BA153"/>
      <c r="BB153"/>
      <c r="BC153"/>
      <c r="BD153"/>
      <c r="BE153"/>
      <c r="BF153"/>
      <c r="BG153"/>
      <c r="BH153"/>
      <c r="BI153"/>
      <c r="BJ153"/>
      <c r="BK153"/>
      <c r="BL153"/>
      <c r="BM153"/>
      <c r="BN153"/>
      <c r="BO153"/>
    </row>
    <row r="154" spans="1:69" s="67" customFormat="1" ht="15" customHeight="1">
      <c r="A154" s="125">
        <f t="shared" si="41"/>
        <v>143</v>
      </c>
      <c r="B154" s="125"/>
      <c r="C154" s="126">
        <v>2</v>
      </c>
      <c r="D154" s="126">
        <v>2</v>
      </c>
      <c r="E154" s="126">
        <v>2</v>
      </c>
      <c r="F154" s="126">
        <v>1</v>
      </c>
      <c r="G154" s="126">
        <v>4</v>
      </c>
      <c r="H154" s="126"/>
      <c r="I154"/>
      <c r="J154" s="127">
        <f t="shared" si="44"/>
        <v>5</v>
      </c>
      <c r="K154" s="128">
        <f t="shared" si="45"/>
        <v>2</v>
      </c>
      <c r="L154" s="128" t="str">
        <f t="shared" si="40"/>
        <v>2.2</v>
      </c>
      <c r="M154" s="128" t="str">
        <f t="shared" si="40"/>
        <v>2.2.2</v>
      </c>
      <c r="N154" s="128" t="str">
        <f t="shared" si="40"/>
        <v>2.2.2.1</v>
      </c>
      <c r="O154" s="128" t="str">
        <f t="shared" si="40"/>
        <v>2.2.2.1.4</v>
      </c>
      <c r="P154" s="129" t="str">
        <f t="shared" si="40"/>
        <v>2.2.2.1.4</v>
      </c>
      <c r="Q154" s="130">
        <f t="shared" si="46"/>
        <v>44.55</v>
      </c>
      <c r="R154" s="128">
        <f t="shared" si="38"/>
        <v>0</v>
      </c>
      <c r="S154" s="128">
        <f t="shared" si="38"/>
        <v>0</v>
      </c>
      <c r="T154" s="128">
        <f t="shared" si="38"/>
        <v>0</v>
      </c>
      <c r="U154" s="128">
        <f t="shared" si="38"/>
        <v>0</v>
      </c>
      <c r="V154" s="128">
        <f t="shared" si="38"/>
        <v>44.55</v>
      </c>
      <c r="W154" s="131">
        <f t="shared" si="42"/>
        <v>44.55</v>
      </c>
      <c r="X154" s="130">
        <f t="shared" si="47"/>
        <v>55.4</v>
      </c>
      <c r="Y154" s="128">
        <f t="shared" si="39"/>
        <v>0</v>
      </c>
      <c r="Z154" s="128">
        <f t="shared" si="39"/>
        <v>0</v>
      </c>
      <c r="AA154" s="128">
        <f t="shared" si="39"/>
        <v>0</v>
      </c>
      <c r="AB154" s="128">
        <f t="shared" si="39"/>
        <v>0</v>
      </c>
      <c r="AC154" s="128">
        <f t="shared" si="39"/>
        <v>55.4</v>
      </c>
      <c r="AD154" s="131">
        <f t="shared" si="43"/>
        <v>55.4</v>
      </c>
      <c r="AE154" s="68"/>
      <c r="AF154" s="132"/>
      <c r="AG154" s="133" t="str">
        <f t="shared" si="52"/>
        <v>2.2.2.1.4</v>
      </c>
      <c r="AH154" s="150" t="s">
        <v>92</v>
      </c>
      <c r="AI154" s="135" t="s">
        <v>64</v>
      </c>
      <c r="AJ154" s="148" t="s">
        <v>239</v>
      </c>
      <c r="AK154" s="136" t="s">
        <v>240</v>
      </c>
      <c r="AL154" s="134" t="s">
        <v>235</v>
      </c>
      <c r="AM154" s="151">
        <v>4.05</v>
      </c>
      <c r="AN154" s="138">
        <v>11</v>
      </c>
      <c r="AO154" s="138">
        <f t="shared" si="55"/>
        <v>13.68</v>
      </c>
      <c r="AP154" s="139">
        <f t="shared" si="49"/>
        <v>44.55</v>
      </c>
      <c r="AQ154" s="139">
        <f t="shared" si="50"/>
        <v>55.4</v>
      </c>
      <c r="AR154" s="140" t="str">
        <f t="shared" si="51"/>
        <v>2.2.2.1.4</v>
      </c>
      <c r="AS154" s="141" t="s">
        <v>73</v>
      </c>
      <c r="AT154" s="142">
        <v>0.24390000000000001</v>
      </c>
      <c r="AU154" s="144">
        <f t="shared" si="53"/>
        <v>44.55</v>
      </c>
      <c r="AV154" s="144">
        <f t="shared" si="54"/>
        <v>55.4</v>
      </c>
      <c r="AW154" s="145"/>
      <c r="AX154"/>
      <c r="AY154"/>
      <c r="AZ154"/>
      <c r="BA154"/>
      <c r="BB154"/>
      <c r="BC154"/>
      <c r="BD154"/>
      <c r="BE154"/>
      <c r="BF154"/>
      <c r="BG154"/>
      <c r="BH154"/>
      <c r="BI154"/>
      <c r="BJ154"/>
      <c r="BK154"/>
      <c r="BL154"/>
      <c r="BM154"/>
      <c r="BN154"/>
      <c r="BO154"/>
      <c r="BP154" s="67">
        <f>SUMIF(AF:AF,"SIM",BN:BN)</f>
        <v>0</v>
      </c>
    </row>
    <row r="155" spans="1:69" s="67" customFormat="1">
      <c r="A155" s="125">
        <f t="shared" si="41"/>
        <v>144</v>
      </c>
      <c r="B155" s="125" t="s">
        <v>90</v>
      </c>
      <c r="C155" s="126">
        <v>2</v>
      </c>
      <c r="D155" s="126">
        <v>2</v>
      </c>
      <c r="E155" s="126">
        <v>2</v>
      </c>
      <c r="F155" s="126">
        <v>2</v>
      </c>
      <c r="G155" s="126"/>
      <c r="H155" s="126"/>
      <c r="I155"/>
      <c r="J155" s="127">
        <f t="shared" si="44"/>
        <v>4</v>
      </c>
      <c r="K155" s="128">
        <f t="shared" si="45"/>
        <v>2</v>
      </c>
      <c r="L155" s="128" t="str">
        <f t="shared" si="40"/>
        <v>2.2</v>
      </c>
      <c r="M155" s="128" t="str">
        <f t="shared" si="40"/>
        <v>2.2.2</v>
      </c>
      <c r="N155" s="128" t="str">
        <f t="shared" si="40"/>
        <v>2.2.2.2</v>
      </c>
      <c r="O155" s="128" t="str">
        <f t="shared" si="40"/>
        <v>2.2.2.2</v>
      </c>
      <c r="P155" s="129" t="str">
        <f t="shared" si="40"/>
        <v>2.2.2.2</v>
      </c>
      <c r="Q155" s="130">
        <f t="shared" si="46"/>
        <v>0</v>
      </c>
      <c r="R155" s="128">
        <f t="shared" si="38"/>
        <v>0</v>
      </c>
      <c r="S155" s="128">
        <f t="shared" si="38"/>
        <v>0</v>
      </c>
      <c r="T155" s="128">
        <f t="shared" si="38"/>
        <v>0</v>
      </c>
      <c r="U155" s="128">
        <f t="shared" si="38"/>
        <v>3916.38</v>
      </c>
      <c r="V155" s="128">
        <f t="shared" si="38"/>
        <v>0</v>
      </c>
      <c r="W155" s="131">
        <f t="shared" si="42"/>
        <v>0</v>
      </c>
      <c r="X155" s="130">
        <f t="shared" si="47"/>
        <v>0</v>
      </c>
      <c r="Y155" s="128">
        <f t="shared" si="39"/>
        <v>0</v>
      </c>
      <c r="Z155" s="128">
        <f t="shared" si="39"/>
        <v>0</v>
      </c>
      <c r="AA155" s="128">
        <f t="shared" si="39"/>
        <v>0</v>
      </c>
      <c r="AB155" s="128">
        <f t="shared" si="39"/>
        <v>4871.7200000000012</v>
      </c>
      <c r="AC155" s="128">
        <f t="shared" si="39"/>
        <v>0</v>
      </c>
      <c r="AD155" s="131">
        <f t="shared" si="43"/>
        <v>0</v>
      </c>
      <c r="AE155" s="68"/>
      <c r="AF155" s="132"/>
      <c r="AG155" s="133" t="str">
        <f t="shared" si="52"/>
        <v>2.2.2.2</v>
      </c>
      <c r="AH155" s="154"/>
      <c r="AI155" s="135" t="s">
        <v>73</v>
      </c>
      <c r="AJ155" s="148" t="s">
        <v>190</v>
      </c>
      <c r="AK155" s="136" t="s">
        <v>93</v>
      </c>
      <c r="AL155" s="134"/>
      <c r="AM155" s="155">
        <v>0</v>
      </c>
      <c r="AN155" s="138"/>
      <c r="AO155" s="138">
        <f t="shared" si="55"/>
        <v>0</v>
      </c>
      <c r="AP155" s="139">
        <f t="shared" si="49"/>
        <v>3916.38</v>
      </c>
      <c r="AQ155" s="139">
        <f t="shared" si="50"/>
        <v>4871.7200000000012</v>
      </c>
      <c r="AR155" s="140" t="str">
        <f t="shared" si="51"/>
        <v>2.2.2.2</v>
      </c>
      <c r="AS155" s="141" t="s">
        <v>73</v>
      </c>
      <c r="AT155" s="142">
        <v>0</v>
      </c>
      <c r="AU155" s="144" t="str">
        <f t="shared" si="53"/>
        <v/>
      </c>
      <c r="AV155" s="144">
        <f t="shared" si="54"/>
        <v>0</v>
      </c>
      <c r="AW155" s="145"/>
      <c r="AX155"/>
      <c r="AY155"/>
      <c r="AZ155"/>
      <c r="BA155"/>
      <c r="BB155"/>
      <c r="BC155"/>
      <c r="BD155"/>
      <c r="BE155"/>
      <c r="BF155"/>
      <c r="BG155"/>
      <c r="BH155"/>
      <c r="BI155"/>
      <c r="BJ155"/>
      <c r="BK155"/>
      <c r="BL155"/>
      <c r="BM155"/>
      <c r="BN155"/>
      <c r="BO155"/>
    </row>
    <row r="156" spans="1:69" s="67" customFormat="1" ht="33">
      <c r="A156" s="125">
        <f t="shared" si="41"/>
        <v>145</v>
      </c>
      <c r="B156" s="125"/>
      <c r="C156" s="126">
        <v>2</v>
      </c>
      <c r="D156" s="126">
        <v>2</v>
      </c>
      <c r="E156" s="126">
        <v>2</v>
      </c>
      <c r="F156" s="126">
        <v>2</v>
      </c>
      <c r="G156" s="126">
        <v>1</v>
      </c>
      <c r="H156" s="126"/>
      <c r="I156"/>
      <c r="J156" s="127">
        <f t="shared" si="44"/>
        <v>5</v>
      </c>
      <c r="K156" s="128">
        <f t="shared" si="45"/>
        <v>2</v>
      </c>
      <c r="L156" s="128" t="str">
        <f t="shared" si="40"/>
        <v>2.2</v>
      </c>
      <c r="M156" s="128" t="str">
        <f t="shared" si="40"/>
        <v>2.2.2</v>
      </c>
      <c r="N156" s="128" t="str">
        <f t="shared" si="40"/>
        <v>2.2.2.2</v>
      </c>
      <c r="O156" s="128" t="str">
        <f t="shared" si="40"/>
        <v>2.2.2.2.1</v>
      </c>
      <c r="P156" s="129" t="str">
        <f t="shared" si="40"/>
        <v>2.2.2.2.1</v>
      </c>
      <c r="Q156" s="130">
        <f t="shared" si="46"/>
        <v>864.97</v>
      </c>
      <c r="R156" s="128">
        <f t="shared" si="38"/>
        <v>0</v>
      </c>
      <c r="S156" s="128">
        <f t="shared" si="38"/>
        <v>0</v>
      </c>
      <c r="T156" s="128">
        <f t="shared" si="38"/>
        <v>0</v>
      </c>
      <c r="U156" s="128">
        <f t="shared" si="38"/>
        <v>0</v>
      </c>
      <c r="V156" s="128">
        <f t="shared" si="38"/>
        <v>864.97</v>
      </c>
      <c r="W156" s="131">
        <f t="shared" si="42"/>
        <v>864.97</v>
      </c>
      <c r="X156" s="130">
        <f t="shared" si="47"/>
        <v>1075.95</v>
      </c>
      <c r="Y156" s="128">
        <f t="shared" si="39"/>
        <v>0</v>
      </c>
      <c r="Z156" s="128">
        <f t="shared" si="39"/>
        <v>0</v>
      </c>
      <c r="AA156" s="128">
        <f t="shared" si="39"/>
        <v>0</v>
      </c>
      <c r="AB156" s="128">
        <f t="shared" si="39"/>
        <v>0</v>
      </c>
      <c r="AC156" s="128">
        <f t="shared" si="39"/>
        <v>1075.95</v>
      </c>
      <c r="AD156" s="131">
        <f t="shared" si="43"/>
        <v>1075.95</v>
      </c>
      <c r="AE156" s="68"/>
      <c r="AF156" s="132"/>
      <c r="AG156" s="133" t="str">
        <f t="shared" si="52"/>
        <v>2.2.2.2.1</v>
      </c>
      <c r="AH156" s="150">
        <v>96396</v>
      </c>
      <c r="AI156" s="135" t="s">
        <v>62</v>
      </c>
      <c r="AJ156" s="148" t="s">
        <v>241</v>
      </c>
      <c r="AK156" s="136" t="s">
        <v>242</v>
      </c>
      <c r="AL156" s="134" t="s">
        <v>235</v>
      </c>
      <c r="AM156" s="151">
        <v>5.4</v>
      </c>
      <c r="AN156" s="138">
        <v>160.18</v>
      </c>
      <c r="AO156" s="138">
        <f t="shared" si="55"/>
        <v>199.25</v>
      </c>
      <c r="AP156" s="139">
        <f t="shared" si="49"/>
        <v>864.97</v>
      </c>
      <c r="AQ156" s="139">
        <f t="shared" si="50"/>
        <v>1075.95</v>
      </c>
      <c r="AR156" s="140" t="str">
        <f t="shared" si="51"/>
        <v>2.2.2.2.1</v>
      </c>
      <c r="AS156" s="141" t="s">
        <v>73</v>
      </c>
      <c r="AT156" s="142">
        <v>0.24390000000000001</v>
      </c>
      <c r="AU156" s="144">
        <f t="shared" si="53"/>
        <v>864.97</v>
      </c>
      <c r="AV156" s="144">
        <f t="shared" si="54"/>
        <v>1075.95</v>
      </c>
      <c r="AW156" s="145"/>
      <c r="AX156"/>
      <c r="AY156"/>
      <c r="AZ156"/>
      <c r="BA156"/>
      <c r="BB156"/>
      <c r="BC156"/>
      <c r="BD156"/>
      <c r="BE156"/>
      <c r="BF156"/>
      <c r="BG156"/>
      <c r="BH156"/>
      <c r="BI156"/>
      <c r="BJ156"/>
      <c r="BK156"/>
      <c r="BL156"/>
      <c r="BM156"/>
      <c r="BN156"/>
      <c r="BO156"/>
    </row>
    <row r="157" spans="1:69" s="67" customFormat="1" ht="48.75" customHeight="1">
      <c r="A157" s="125">
        <f t="shared" si="41"/>
        <v>146</v>
      </c>
      <c r="B157" s="125"/>
      <c r="C157" s="126">
        <v>2</v>
      </c>
      <c r="D157" s="126">
        <v>2</v>
      </c>
      <c r="E157" s="126">
        <v>2</v>
      </c>
      <c r="F157" s="126">
        <v>2</v>
      </c>
      <c r="G157" s="126">
        <v>2</v>
      </c>
      <c r="H157" s="126"/>
      <c r="I157"/>
      <c r="J157" s="127">
        <f t="shared" si="44"/>
        <v>5</v>
      </c>
      <c r="K157" s="128">
        <f t="shared" si="45"/>
        <v>2</v>
      </c>
      <c r="L157" s="128" t="str">
        <f t="shared" si="40"/>
        <v>2.2</v>
      </c>
      <c r="M157" s="128" t="str">
        <f t="shared" si="40"/>
        <v>2.2.2</v>
      </c>
      <c r="N157" s="128" t="str">
        <f t="shared" si="40"/>
        <v>2.2.2.2</v>
      </c>
      <c r="O157" s="128" t="str">
        <f t="shared" si="40"/>
        <v>2.2.2.2.2</v>
      </c>
      <c r="P157" s="129" t="str">
        <f t="shared" si="40"/>
        <v>2.2.2.2.2</v>
      </c>
      <c r="Q157" s="130">
        <f t="shared" si="46"/>
        <v>38.4</v>
      </c>
      <c r="R157" s="128">
        <f t="shared" si="38"/>
        <v>0</v>
      </c>
      <c r="S157" s="128">
        <f t="shared" si="38"/>
        <v>0</v>
      </c>
      <c r="T157" s="128">
        <f t="shared" si="38"/>
        <v>0</v>
      </c>
      <c r="U157" s="128">
        <f t="shared" si="38"/>
        <v>0</v>
      </c>
      <c r="V157" s="128">
        <f t="shared" si="38"/>
        <v>38.4</v>
      </c>
      <c r="W157" s="131">
        <f t="shared" si="42"/>
        <v>38.4</v>
      </c>
      <c r="X157" s="130">
        <f t="shared" si="47"/>
        <v>47.78</v>
      </c>
      <c r="Y157" s="128">
        <f t="shared" si="39"/>
        <v>0</v>
      </c>
      <c r="Z157" s="128">
        <f t="shared" si="39"/>
        <v>0</v>
      </c>
      <c r="AA157" s="128">
        <f t="shared" si="39"/>
        <v>0</v>
      </c>
      <c r="AB157" s="128">
        <f t="shared" si="39"/>
        <v>0</v>
      </c>
      <c r="AC157" s="128">
        <f t="shared" si="39"/>
        <v>47.78</v>
      </c>
      <c r="AD157" s="131">
        <f t="shared" si="43"/>
        <v>47.78</v>
      </c>
      <c r="AE157" s="68"/>
      <c r="AF157" s="132"/>
      <c r="AG157" s="133" t="str">
        <f t="shared" si="52"/>
        <v>2.2.2.2.2</v>
      </c>
      <c r="AH157" s="134">
        <v>100974</v>
      </c>
      <c r="AI157" s="135" t="s">
        <v>62</v>
      </c>
      <c r="AJ157" s="148" t="s">
        <v>243</v>
      </c>
      <c r="AK157" s="136" t="s">
        <v>244</v>
      </c>
      <c r="AL157" s="134" t="s">
        <v>235</v>
      </c>
      <c r="AM157" s="151">
        <v>6.0480000000000009</v>
      </c>
      <c r="AN157" s="138">
        <v>6.35</v>
      </c>
      <c r="AO157" s="138">
        <f t="shared" si="55"/>
        <v>7.9</v>
      </c>
      <c r="AP157" s="139">
        <f t="shared" si="49"/>
        <v>38.4</v>
      </c>
      <c r="AQ157" s="139">
        <f t="shared" si="50"/>
        <v>47.78</v>
      </c>
      <c r="AR157" s="140" t="str">
        <f t="shared" si="51"/>
        <v>2.2.2.2.2</v>
      </c>
      <c r="AS157" s="141" t="s">
        <v>73</v>
      </c>
      <c r="AT157" s="142">
        <v>0.24390000000000001</v>
      </c>
      <c r="AU157" s="144">
        <f t="shared" si="53"/>
        <v>38.4</v>
      </c>
      <c r="AV157" s="144">
        <f t="shared" si="54"/>
        <v>47.78</v>
      </c>
      <c r="AW157" s="145"/>
      <c r="AX157"/>
      <c r="AY157"/>
      <c r="AZ157"/>
      <c r="BA157"/>
      <c r="BB157"/>
      <c r="BC157"/>
      <c r="BD157"/>
      <c r="BE157"/>
      <c r="BF157"/>
      <c r="BG157"/>
      <c r="BH157"/>
      <c r="BI157"/>
      <c r="BJ157"/>
      <c r="BK157"/>
      <c r="BL157"/>
      <c r="BM157"/>
      <c r="BN157"/>
      <c r="BO157"/>
      <c r="BP157" s="146"/>
      <c r="BQ157" s="146"/>
    </row>
    <row r="158" spans="1:69" s="67" customFormat="1" ht="33">
      <c r="A158" s="125">
        <f t="shared" si="41"/>
        <v>147</v>
      </c>
      <c r="B158" s="125"/>
      <c r="C158" s="126">
        <v>2</v>
      </c>
      <c r="D158" s="126">
        <v>2</v>
      </c>
      <c r="E158" s="126">
        <v>2</v>
      </c>
      <c r="F158" s="126">
        <v>2</v>
      </c>
      <c r="G158" s="126">
        <v>3</v>
      </c>
      <c r="H158" s="126"/>
      <c r="I158"/>
      <c r="J158" s="127">
        <f t="shared" si="44"/>
        <v>5</v>
      </c>
      <c r="K158" s="128">
        <f t="shared" si="45"/>
        <v>2</v>
      </c>
      <c r="L158" s="128" t="str">
        <f t="shared" si="40"/>
        <v>2.2</v>
      </c>
      <c r="M158" s="128" t="str">
        <f t="shared" si="40"/>
        <v>2.2.2</v>
      </c>
      <c r="N158" s="128" t="str">
        <f t="shared" si="40"/>
        <v>2.2.2.2</v>
      </c>
      <c r="O158" s="128" t="str">
        <f t="shared" si="40"/>
        <v>2.2.2.2.3</v>
      </c>
      <c r="P158" s="129" t="str">
        <f t="shared" si="40"/>
        <v>2.2.2.2.3</v>
      </c>
      <c r="Q158" s="130">
        <f t="shared" si="46"/>
        <v>101</v>
      </c>
      <c r="R158" s="128">
        <f t="shared" si="38"/>
        <v>0</v>
      </c>
      <c r="S158" s="128">
        <f t="shared" si="38"/>
        <v>0</v>
      </c>
      <c r="T158" s="128">
        <f t="shared" si="38"/>
        <v>0</v>
      </c>
      <c r="U158" s="128">
        <f t="shared" si="38"/>
        <v>0</v>
      </c>
      <c r="V158" s="128">
        <f t="shared" si="38"/>
        <v>101</v>
      </c>
      <c r="W158" s="131">
        <f t="shared" si="42"/>
        <v>101</v>
      </c>
      <c r="X158" s="130">
        <f t="shared" si="47"/>
        <v>125.8</v>
      </c>
      <c r="Y158" s="128">
        <f t="shared" si="39"/>
        <v>0</v>
      </c>
      <c r="Z158" s="128">
        <f t="shared" si="39"/>
        <v>0</v>
      </c>
      <c r="AA158" s="128">
        <f t="shared" si="39"/>
        <v>0</v>
      </c>
      <c r="AB158" s="128">
        <f t="shared" si="39"/>
        <v>0</v>
      </c>
      <c r="AC158" s="128">
        <f t="shared" si="39"/>
        <v>125.8</v>
      </c>
      <c r="AD158" s="131">
        <f t="shared" si="43"/>
        <v>125.8</v>
      </c>
      <c r="AE158" s="68"/>
      <c r="AF158" s="132"/>
      <c r="AG158" s="133" t="str">
        <f t="shared" si="52"/>
        <v>2.2.2.2.3</v>
      </c>
      <c r="AH158" s="150">
        <v>95875</v>
      </c>
      <c r="AI158" s="135" t="s">
        <v>62</v>
      </c>
      <c r="AJ158" s="148" t="s">
        <v>236</v>
      </c>
      <c r="AK158" s="136" t="s">
        <v>237</v>
      </c>
      <c r="AL158" s="134" t="s">
        <v>238</v>
      </c>
      <c r="AM158" s="151">
        <v>60.480000000000011</v>
      </c>
      <c r="AN158" s="138">
        <v>1.67</v>
      </c>
      <c r="AO158" s="138">
        <f t="shared" si="55"/>
        <v>2.08</v>
      </c>
      <c r="AP158" s="139">
        <f t="shared" si="49"/>
        <v>101</v>
      </c>
      <c r="AQ158" s="139">
        <f t="shared" si="50"/>
        <v>125.8</v>
      </c>
      <c r="AR158" s="140" t="str">
        <f t="shared" si="51"/>
        <v>2.2.2.2.3</v>
      </c>
      <c r="AS158" s="141" t="s">
        <v>73</v>
      </c>
      <c r="AT158" s="142">
        <v>0.24390000000000001</v>
      </c>
      <c r="AU158" s="144">
        <f t="shared" si="53"/>
        <v>101</v>
      </c>
      <c r="AV158" s="144">
        <f t="shared" si="54"/>
        <v>125.8</v>
      </c>
      <c r="AW158" s="145"/>
      <c r="AX158"/>
      <c r="AY158"/>
      <c r="AZ158"/>
      <c r="BA158"/>
      <c r="BB158"/>
      <c r="BC158"/>
      <c r="BD158"/>
      <c r="BE158"/>
      <c r="BF158"/>
      <c r="BG158"/>
      <c r="BH158"/>
      <c r="BI158"/>
      <c r="BJ158"/>
      <c r="BK158"/>
      <c r="BL158"/>
      <c r="BM158"/>
      <c r="BN158"/>
      <c r="BO158"/>
    </row>
    <row r="159" spans="1:69" s="67" customFormat="1" ht="30" customHeight="1">
      <c r="A159" s="125">
        <f t="shared" si="41"/>
        <v>148</v>
      </c>
      <c r="B159" s="125"/>
      <c r="C159" s="126">
        <v>2</v>
      </c>
      <c r="D159" s="126">
        <v>2</v>
      </c>
      <c r="E159" s="126">
        <v>2</v>
      </c>
      <c r="F159" s="126">
        <v>2</v>
      </c>
      <c r="G159" s="126">
        <v>4</v>
      </c>
      <c r="H159" s="126"/>
      <c r="I159"/>
      <c r="J159" s="127">
        <f t="shared" si="44"/>
        <v>5</v>
      </c>
      <c r="K159" s="128">
        <f t="shared" si="45"/>
        <v>2</v>
      </c>
      <c r="L159" s="128" t="str">
        <f t="shared" si="40"/>
        <v>2.2</v>
      </c>
      <c r="M159" s="128" t="str">
        <f t="shared" si="40"/>
        <v>2.2.2</v>
      </c>
      <c r="N159" s="128" t="str">
        <f t="shared" si="40"/>
        <v>2.2.2.2</v>
      </c>
      <c r="O159" s="128" t="str">
        <f t="shared" si="40"/>
        <v>2.2.2.2.4</v>
      </c>
      <c r="P159" s="129" t="str">
        <f t="shared" si="40"/>
        <v>2.2.2.2.4</v>
      </c>
      <c r="Q159" s="130">
        <f t="shared" si="46"/>
        <v>116.82</v>
      </c>
      <c r="R159" s="128">
        <f t="shared" si="38"/>
        <v>0</v>
      </c>
      <c r="S159" s="128">
        <f t="shared" si="38"/>
        <v>0</v>
      </c>
      <c r="T159" s="128">
        <f t="shared" si="38"/>
        <v>0</v>
      </c>
      <c r="U159" s="128">
        <f t="shared" si="38"/>
        <v>0</v>
      </c>
      <c r="V159" s="128">
        <f t="shared" si="38"/>
        <v>116.82</v>
      </c>
      <c r="W159" s="131">
        <f t="shared" si="42"/>
        <v>116.82</v>
      </c>
      <c r="X159" s="130">
        <f t="shared" si="47"/>
        <v>145.19999999999999</v>
      </c>
      <c r="Y159" s="128">
        <f t="shared" si="39"/>
        <v>0</v>
      </c>
      <c r="Z159" s="128">
        <f t="shared" si="39"/>
        <v>0</v>
      </c>
      <c r="AA159" s="128">
        <f t="shared" si="39"/>
        <v>0</v>
      </c>
      <c r="AB159" s="128">
        <f t="shared" si="39"/>
        <v>0</v>
      </c>
      <c r="AC159" s="128">
        <f t="shared" si="39"/>
        <v>145.19999999999999</v>
      </c>
      <c r="AD159" s="131">
        <f t="shared" si="43"/>
        <v>145.19999999999999</v>
      </c>
      <c r="AE159" s="68"/>
      <c r="AF159" s="132"/>
      <c r="AG159" s="133" t="str">
        <f t="shared" si="52"/>
        <v>2.2.2.2.4</v>
      </c>
      <c r="AH159" s="150">
        <v>102101</v>
      </c>
      <c r="AI159" s="135" t="s">
        <v>62</v>
      </c>
      <c r="AJ159" s="148" t="s">
        <v>245</v>
      </c>
      <c r="AK159" s="136" t="s">
        <v>246</v>
      </c>
      <c r="AL159" s="134" t="s">
        <v>210</v>
      </c>
      <c r="AM159" s="151">
        <v>33</v>
      </c>
      <c r="AN159" s="138">
        <v>3.54</v>
      </c>
      <c r="AO159" s="138">
        <f t="shared" si="55"/>
        <v>4.4000000000000004</v>
      </c>
      <c r="AP159" s="139">
        <f t="shared" si="49"/>
        <v>116.82</v>
      </c>
      <c r="AQ159" s="139">
        <f t="shared" si="50"/>
        <v>145.19999999999999</v>
      </c>
      <c r="AR159" s="140" t="str">
        <f t="shared" si="51"/>
        <v>2.2.2.2.4</v>
      </c>
      <c r="AS159" s="141" t="s">
        <v>73</v>
      </c>
      <c r="AT159" s="142">
        <v>0.24390000000000001</v>
      </c>
      <c r="AU159" s="144">
        <f t="shared" si="53"/>
        <v>116.82</v>
      </c>
      <c r="AV159" s="144">
        <f t="shared" si="54"/>
        <v>145.19999999999999</v>
      </c>
      <c r="AW159" s="145"/>
      <c r="AX159"/>
      <c r="AY159"/>
      <c r="AZ159"/>
      <c r="BA159"/>
      <c r="BB159"/>
      <c r="BC159"/>
      <c r="BD159"/>
      <c r="BE159"/>
      <c r="BF159"/>
      <c r="BG159"/>
      <c r="BH159"/>
      <c r="BI159"/>
      <c r="BJ159"/>
      <c r="BK159"/>
      <c r="BL159"/>
      <c r="BM159"/>
      <c r="BN159"/>
      <c r="BO159"/>
    </row>
    <row r="160" spans="1:69" s="67" customFormat="1" ht="33">
      <c r="A160" s="125">
        <f t="shared" si="41"/>
        <v>149</v>
      </c>
      <c r="B160" s="125"/>
      <c r="C160" s="126">
        <v>2</v>
      </c>
      <c r="D160" s="126">
        <v>2</v>
      </c>
      <c r="E160" s="126">
        <v>2</v>
      </c>
      <c r="F160" s="126">
        <v>2</v>
      </c>
      <c r="G160" s="126">
        <v>5</v>
      </c>
      <c r="H160" s="126"/>
      <c r="I160"/>
      <c r="J160" s="127">
        <f t="shared" si="44"/>
        <v>5</v>
      </c>
      <c r="K160" s="128">
        <f t="shared" si="45"/>
        <v>2</v>
      </c>
      <c r="L160" s="128" t="str">
        <f t="shared" si="40"/>
        <v>2.2</v>
      </c>
      <c r="M160" s="128" t="str">
        <f t="shared" si="40"/>
        <v>2.2.2</v>
      </c>
      <c r="N160" s="128" t="str">
        <f t="shared" si="40"/>
        <v>2.2.2.2</v>
      </c>
      <c r="O160" s="128" t="str">
        <f t="shared" si="40"/>
        <v>2.2.2.2.5</v>
      </c>
      <c r="P160" s="129" t="str">
        <f t="shared" si="40"/>
        <v>2.2.2.2.5</v>
      </c>
      <c r="Q160" s="130">
        <f t="shared" si="46"/>
        <v>2646.15</v>
      </c>
      <c r="R160" s="128">
        <f t="shared" si="38"/>
        <v>0</v>
      </c>
      <c r="S160" s="128">
        <f t="shared" si="38"/>
        <v>0</v>
      </c>
      <c r="T160" s="128">
        <f t="shared" si="38"/>
        <v>0</v>
      </c>
      <c r="U160" s="128">
        <f t="shared" si="38"/>
        <v>0</v>
      </c>
      <c r="V160" s="128">
        <f t="shared" si="38"/>
        <v>2646.15</v>
      </c>
      <c r="W160" s="131">
        <f t="shared" si="42"/>
        <v>2646.15</v>
      </c>
      <c r="X160" s="130">
        <f t="shared" si="47"/>
        <v>3291.55</v>
      </c>
      <c r="Y160" s="128">
        <f t="shared" si="39"/>
        <v>0</v>
      </c>
      <c r="Z160" s="128">
        <f t="shared" si="39"/>
        <v>0</v>
      </c>
      <c r="AA160" s="128">
        <f t="shared" si="39"/>
        <v>0</v>
      </c>
      <c r="AB160" s="128">
        <f t="shared" si="39"/>
        <v>0</v>
      </c>
      <c r="AC160" s="128">
        <f t="shared" si="39"/>
        <v>3291.55</v>
      </c>
      <c r="AD160" s="131">
        <f t="shared" si="43"/>
        <v>3291.55</v>
      </c>
      <c r="AE160" s="68"/>
      <c r="AF160" s="132"/>
      <c r="AG160" s="133" t="str">
        <f t="shared" si="52"/>
        <v>2.2.2.2.5</v>
      </c>
      <c r="AH160" s="150">
        <v>95995</v>
      </c>
      <c r="AI160" s="135" t="s">
        <v>62</v>
      </c>
      <c r="AJ160" s="148" t="s">
        <v>247</v>
      </c>
      <c r="AK160" s="136" t="s">
        <v>248</v>
      </c>
      <c r="AL160" s="134" t="s">
        <v>235</v>
      </c>
      <c r="AM160" s="151">
        <v>1.6500000000000001</v>
      </c>
      <c r="AN160" s="138">
        <v>1603.73</v>
      </c>
      <c r="AO160" s="138">
        <f t="shared" si="55"/>
        <v>1994.88</v>
      </c>
      <c r="AP160" s="139">
        <f t="shared" si="49"/>
        <v>2646.15</v>
      </c>
      <c r="AQ160" s="139">
        <f t="shared" si="50"/>
        <v>3291.55</v>
      </c>
      <c r="AR160" s="140" t="str">
        <f t="shared" si="51"/>
        <v>2.2.2.2.5</v>
      </c>
      <c r="AS160" s="141"/>
      <c r="AT160" s="142">
        <v>0.24390000000000001</v>
      </c>
      <c r="AU160" s="144">
        <f t="shared" si="53"/>
        <v>2646.15</v>
      </c>
      <c r="AV160" s="144">
        <f t="shared" si="54"/>
        <v>3291.55</v>
      </c>
      <c r="AW160" s="145"/>
      <c r="AX160"/>
      <c r="AY160"/>
      <c r="AZ160"/>
      <c r="BA160"/>
      <c r="BB160"/>
      <c r="BC160"/>
      <c r="BD160"/>
      <c r="BE160"/>
      <c r="BF160"/>
      <c r="BG160"/>
      <c r="BH160"/>
      <c r="BI160"/>
      <c r="BJ160"/>
      <c r="BK160"/>
      <c r="BL160"/>
      <c r="BM160"/>
      <c r="BN160"/>
      <c r="BO160"/>
    </row>
    <row r="161" spans="1:69" s="67" customFormat="1" ht="49.5">
      <c r="A161" s="125">
        <f t="shared" si="41"/>
        <v>150</v>
      </c>
      <c r="B161" s="125"/>
      <c r="C161" s="126">
        <v>2</v>
      </c>
      <c r="D161" s="126">
        <v>2</v>
      </c>
      <c r="E161" s="126">
        <v>2</v>
      </c>
      <c r="F161" s="126">
        <v>2</v>
      </c>
      <c r="G161" s="126">
        <v>6</v>
      </c>
      <c r="H161" s="126"/>
      <c r="I161"/>
      <c r="J161" s="127">
        <f t="shared" si="44"/>
        <v>5</v>
      </c>
      <c r="K161" s="128">
        <f t="shared" si="45"/>
        <v>2</v>
      </c>
      <c r="L161" s="128" t="str">
        <f t="shared" si="40"/>
        <v>2.2</v>
      </c>
      <c r="M161" s="128" t="str">
        <f t="shared" si="40"/>
        <v>2.2.2</v>
      </c>
      <c r="N161" s="128" t="str">
        <f t="shared" si="40"/>
        <v>2.2.2.2</v>
      </c>
      <c r="O161" s="128" t="str">
        <f t="shared" si="40"/>
        <v>2.2.2.2.6</v>
      </c>
      <c r="P161" s="129" t="str">
        <f t="shared" si="40"/>
        <v>2.2.2.2.6</v>
      </c>
      <c r="Q161" s="130">
        <f t="shared" si="46"/>
        <v>11.73</v>
      </c>
      <c r="R161" s="128">
        <f t="shared" si="38"/>
        <v>0</v>
      </c>
      <c r="S161" s="128">
        <f t="shared" si="38"/>
        <v>0</v>
      </c>
      <c r="T161" s="128">
        <f t="shared" si="38"/>
        <v>0</v>
      </c>
      <c r="U161" s="128">
        <f t="shared" si="38"/>
        <v>0</v>
      </c>
      <c r="V161" s="128">
        <f t="shared" si="38"/>
        <v>11.73</v>
      </c>
      <c r="W161" s="131">
        <f t="shared" si="42"/>
        <v>11.73</v>
      </c>
      <c r="X161" s="130">
        <f t="shared" si="47"/>
        <v>14.6</v>
      </c>
      <c r="Y161" s="128">
        <f t="shared" si="39"/>
        <v>0</v>
      </c>
      <c r="Z161" s="128">
        <f t="shared" si="39"/>
        <v>0</v>
      </c>
      <c r="AA161" s="128">
        <f t="shared" si="39"/>
        <v>0</v>
      </c>
      <c r="AB161" s="128">
        <f t="shared" si="39"/>
        <v>0</v>
      </c>
      <c r="AC161" s="128">
        <f t="shared" si="39"/>
        <v>14.6</v>
      </c>
      <c r="AD161" s="131">
        <f t="shared" si="43"/>
        <v>14.6</v>
      </c>
      <c r="AE161" s="68"/>
      <c r="AF161" s="132"/>
      <c r="AG161" s="133" t="str">
        <f t="shared" si="52"/>
        <v>2.2.2.2.6</v>
      </c>
      <c r="AH161" s="150">
        <v>100974</v>
      </c>
      <c r="AI161" s="135" t="s">
        <v>62</v>
      </c>
      <c r="AJ161" s="148" t="s">
        <v>243</v>
      </c>
      <c r="AK161" s="136" t="s">
        <v>244</v>
      </c>
      <c r="AL161" s="134" t="s">
        <v>235</v>
      </c>
      <c r="AM161" s="151">
        <v>1.8480000000000003</v>
      </c>
      <c r="AN161" s="138">
        <v>6.35</v>
      </c>
      <c r="AO161" s="138">
        <f t="shared" si="55"/>
        <v>7.9</v>
      </c>
      <c r="AP161" s="139">
        <f t="shared" si="49"/>
        <v>11.73</v>
      </c>
      <c r="AQ161" s="139">
        <f t="shared" si="50"/>
        <v>14.6</v>
      </c>
      <c r="AR161" s="140" t="str">
        <f t="shared" si="51"/>
        <v>2.2.2.2.6</v>
      </c>
      <c r="AS161" s="141" t="s">
        <v>73</v>
      </c>
      <c r="AT161" s="142">
        <v>0.24390000000000001</v>
      </c>
      <c r="AU161" s="144">
        <f t="shared" si="53"/>
        <v>11.73</v>
      </c>
      <c r="AV161" s="144">
        <f t="shared" si="54"/>
        <v>14.6</v>
      </c>
      <c r="AW161" s="145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</row>
    <row r="162" spans="1:69" s="67" customFormat="1" ht="33">
      <c r="A162" s="125">
        <f t="shared" si="41"/>
        <v>151</v>
      </c>
      <c r="B162" s="125"/>
      <c r="C162" s="126">
        <v>2</v>
      </c>
      <c r="D162" s="126">
        <v>2</v>
      </c>
      <c r="E162" s="126">
        <v>2</v>
      </c>
      <c r="F162" s="126">
        <v>2</v>
      </c>
      <c r="G162" s="126">
        <v>7</v>
      </c>
      <c r="H162" s="126"/>
      <c r="I162"/>
      <c r="J162" s="127">
        <f t="shared" si="44"/>
        <v>5</v>
      </c>
      <c r="K162" s="128">
        <f t="shared" si="45"/>
        <v>2</v>
      </c>
      <c r="L162" s="128" t="str">
        <f t="shared" si="40"/>
        <v>2.2</v>
      </c>
      <c r="M162" s="128" t="str">
        <f t="shared" si="40"/>
        <v>2.2.2</v>
      </c>
      <c r="N162" s="128" t="str">
        <f t="shared" si="40"/>
        <v>2.2.2.2</v>
      </c>
      <c r="O162" s="128" t="str">
        <f t="shared" si="40"/>
        <v>2.2.2.2.7</v>
      </c>
      <c r="P162" s="129" t="str">
        <f t="shared" si="40"/>
        <v>2.2.2.2.7</v>
      </c>
      <c r="Q162" s="130">
        <f t="shared" si="46"/>
        <v>137.31</v>
      </c>
      <c r="R162" s="128">
        <f t="shared" si="38"/>
        <v>0</v>
      </c>
      <c r="S162" s="128">
        <f t="shared" si="38"/>
        <v>0</v>
      </c>
      <c r="T162" s="128">
        <f t="shared" si="38"/>
        <v>0</v>
      </c>
      <c r="U162" s="128">
        <f t="shared" si="38"/>
        <v>0</v>
      </c>
      <c r="V162" s="128">
        <f t="shared" si="38"/>
        <v>137.31</v>
      </c>
      <c r="W162" s="131">
        <f t="shared" si="42"/>
        <v>137.31</v>
      </c>
      <c r="X162" s="130">
        <f t="shared" si="47"/>
        <v>170.84</v>
      </c>
      <c r="Y162" s="128">
        <f t="shared" si="39"/>
        <v>0</v>
      </c>
      <c r="Z162" s="128">
        <f t="shared" si="39"/>
        <v>0</v>
      </c>
      <c r="AA162" s="128">
        <f t="shared" si="39"/>
        <v>0</v>
      </c>
      <c r="AB162" s="128">
        <f t="shared" si="39"/>
        <v>0</v>
      </c>
      <c r="AC162" s="128">
        <f t="shared" si="39"/>
        <v>170.84</v>
      </c>
      <c r="AD162" s="131">
        <f t="shared" si="43"/>
        <v>170.84</v>
      </c>
      <c r="AE162" s="68"/>
      <c r="AF162" s="132"/>
      <c r="AG162" s="133" t="str">
        <f t="shared" si="52"/>
        <v>2.2.2.2.7</v>
      </c>
      <c r="AH162" s="154" t="s">
        <v>94</v>
      </c>
      <c r="AI162" s="135" t="s">
        <v>65</v>
      </c>
      <c r="AJ162" s="148" t="s">
        <v>249</v>
      </c>
      <c r="AK162" s="136" t="s">
        <v>250</v>
      </c>
      <c r="AL162" s="134" t="s">
        <v>251</v>
      </c>
      <c r="AM162" s="151">
        <v>53.2224</v>
      </c>
      <c r="AN162" s="138">
        <v>2.58</v>
      </c>
      <c r="AO162" s="138">
        <f t="shared" si="55"/>
        <v>3.21</v>
      </c>
      <c r="AP162" s="139">
        <f t="shared" si="49"/>
        <v>137.31</v>
      </c>
      <c r="AQ162" s="139">
        <f t="shared" si="50"/>
        <v>170.84</v>
      </c>
      <c r="AR162" s="140" t="str">
        <f t="shared" si="51"/>
        <v>2.2.2.2.7</v>
      </c>
      <c r="AS162" s="141" t="s">
        <v>73</v>
      </c>
      <c r="AT162" s="142">
        <v>0.24390000000000001</v>
      </c>
      <c r="AU162" s="144">
        <f t="shared" si="53"/>
        <v>137.31</v>
      </c>
      <c r="AV162" s="144">
        <f t="shared" si="54"/>
        <v>170.84</v>
      </c>
      <c r="AW162" s="145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</row>
    <row r="163" spans="1:69" s="67" customFormat="1">
      <c r="A163" s="125">
        <f t="shared" si="41"/>
        <v>152</v>
      </c>
      <c r="B163" s="125" t="s">
        <v>90</v>
      </c>
      <c r="C163" s="126">
        <v>2</v>
      </c>
      <c r="D163" s="126">
        <v>2</v>
      </c>
      <c r="E163" s="126">
        <v>2</v>
      </c>
      <c r="F163" s="126">
        <v>3</v>
      </c>
      <c r="G163" s="126"/>
      <c r="H163" s="126"/>
      <c r="I163"/>
      <c r="J163" s="127">
        <f t="shared" si="44"/>
        <v>4</v>
      </c>
      <c r="K163" s="128">
        <f t="shared" si="45"/>
        <v>2</v>
      </c>
      <c r="L163" s="128" t="str">
        <f t="shared" si="40"/>
        <v>2.2</v>
      </c>
      <c r="M163" s="128" t="str">
        <f t="shared" si="40"/>
        <v>2.2.2</v>
      </c>
      <c r="N163" s="128" t="str">
        <f t="shared" si="40"/>
        <v>2.2.2.3</v>
      </c>
      <c r="O163" s="128" t="str">
        <f t="shared" si="40"/>
        <v>2.2.2.3</v>
      </c>
      <c r="P163" s="129" t="str">
        <f t="shared" si="40"/>
        <v>2.2.2.3</v>
      </c>
      <c r="Q163" s="130">
        <f t="shared" si="46"/>
        <v>0</v>
      </c>
      <c r="R163" s="128">
        <f t="shared" ref="R163:V213" si="56">IF($J163=R$9,SUMIF(K$10:K$394,$AG163,$Q$10:$Q$394),0)</f>
        <v>0</v>
      </c>
      <c r="S163" s="128">
        <f t="shared" si="56"/>
        <v>0</v>
      </c>
      <c r="T163" s="128">
        <f t="shared" si="56"/>
        <v>0</v>
      </c>
      <c r="U163" s="128">
        <f t="shared" si="56"/>
        <v>559.02</v>
      </c>
      <c r="V163" s="128">
        <f t="shared" si="56"/>
        <v>0</v>
      </c>
      <c r="W163" s="131">
        <f t="shared" si="42"/>
        <v>0</v>
      </c>
      <c r="X163" s="130">
        <f t="shared" si="47"/>
        <v>0</v>
      </c>
      <c r="Y163" s="128">
        <f t="shared" ref="Y163:AC213" si="57">IF($J163=Y$9,SUMIF(K$10:K$394,$AG163,$X$10:$X$394),0)</f>
        <v>0</v>
      </c>
      <c r="Z163" s="128">
        <f t="shared" si="57"/>
        <v>0</v>
      </c>
      <c r="AA163" s="128">
        <f t="shared" si="57"/>
        <v>0</v>
      </c>
      <c r="AB163" s="128">
        <f t="shared" si="57"/>
        <v>695.36</v>
      </c>
      <c r="AC163" s="128">
        <f t="shared" si="57"/>
        <v>0</v>
      </c>
      <c r="AD163" s="131">
        <f t="shared" si="43"/>
        <v>0</v>
      </c>
      <c r="AE163" s="68"/>
      <c r="AF163" s="132"/>
      <c r="AG163" s="133" t="str">
        <f t="shared" si="52"/>
        <v>2.2.2.3</v>
      </c>
      <c r="AH163" s="154"/>
      <c r="AI163" s="135" t="s">
        <v>73</v>
      </c>
      <c r="AJ163" s="148" t="s">
        <v>190</v>
      </c>
      <c r="AK163" s="136" t="s">
        <v>95</v>
      </c>
      <c r="AL163" s="134"/>
      <c r="AM163" s="155">
        <v>0</v>
      </c>
      <c r="AN163" s="138"/>
      <c r="AO163" s="138">
        <f t="shared" si="55"/>
        <v>0</v>
      </c>
      <c r="AP163" s="139">
        <f t="shared" si="49"/>
        <v>559.02</v>
      </c>
      <c r="AQ163" s="139">
        <f t="shared" si="50"/>
        <v>695.36</v>
      </c>
      <c r="AR163" s="140" t="str">
        <f t="shared" si="51"/>
        <v>2.2.2.3</v>
      </c>
      <c r="AS163" s="141" t="s">
        <v>73</v>
      </c>
      <c r="AT163" s="142">
        <v>0</v>
      </c>
      <c r="AU163" s="144" t="str">
        <f t="shared" si="53"/>
        <v/>
      </c>
      <c r="AV163" s="144">
        <f t="shared" si="54"/>
        <v>0</v>
      </c>
      <c r="AW163" s="145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</row>
    <row r="164" spans="1:69" s="67" customFormat="1" ht="21" customHeight="1">
      <c r="A164" s="125">
        <f t="shared" si="41"/>
        <v>153</v>
      </c>
      <c r="B164" s="125"/>
      <c r="C164" s="126">
        <v>2</v>
      </c>
      <c r="D164" s="126">
        <v>2</v>
      </c>
      <c r="E164" s="126">
        <v>2</v>
      </c>
      <c r="F164" s="126">
        <v>3</v>
      </c>
      <c r="G164" s="126">
        <v>1</v>
      </c>
      <c r="H164" s="126"/>
      <c r="I164"/>
      <c r="J164" s="127">
        <f t="shared" si="44"/>
        <v>5</v>
      </c>
      <c r="K164" s="128">
        <f t="shared" si="45"/>
        <v>2</v>
      </c>
      <c r="L164" s="128" t="str">
        <f t="shared" si="40"/>
        <v>2.2</v>
      </c>
      <c r="M164" s="128" t="str">
        <f t="shared" si="40"/>
        <v>2.2.2</v>
      </c>
      <c r="N164" s="128" t="str">
        <f t="shared" si="40"/>
        <v>2.2.2.3</v>
      </c>
      <c r="O164" s="128" t="str">
        <f t="shared" si="40"/>
        <v>2.2.2.3.1</v>
      </c>
      <c r="P164" s="129" t="str">
        <f t="shared" si="40"/>
        <v>2.2.2.3.1</v>
      </c>
      <c r="Q164" s="130">
        <f t="shared" si="46"/>
        <v>306.52</v>
      </c>
      <c r="R164" s="128">
        <f t="shared" si="56"/>
        <v>0</v>
      </c>
      <c r="S164" s="128">
        <f t="shared" si="56"/>
        <v>0</v>
      </c>
      <c r="T164" s="128">
        <f t="shared" si="56"/>
        <v>0</v>
      </c>
      <c r="U164" s="128">
        <f t="shared" si="56"/>
        <v>0</v>
      </c>
      <c r="V164" s="128">
        <f t="shared" si="56"/>
        <v>306.52</v>
      </c>
      <c r="W164" s="131">
        <f t="shared" si="42"/>
        <v>306.52</v>
      </c>
      <c r="X164" s="130">
        <f t="shared" si="47"/>
        <v>381.24</v>
      </c>
      <c r="Y164" s="128">
        <f t="shared" si="57"/>
        <v>0</v>
      </c>
      <c r="Z164" s="128">
        <f t="shared" si="57"/>
        <v>0</v>
      </c>
      <c r="AA164" s="128">
        <f t="shared" si="57"/>
        <v>0</v>
      </c>
      <c r="AB164" s="128">
        <f t="shared" si="57"/>
        <v>0</v>
      </c>
      <c r="AC164" s="128">
        <f t="shared" si="57"/>
        <v>381.24</v>
      </c>
      <c r="AD164" s="131">
        <f t="shared" si="43"/>
        <v>381.24</v>
      </c>
      <c r="AE164" s="68"/>
      <c r="AF164" s="132"/>
      <c r="AG164" s="133" t="str">
        <f t="shared" si="52"/>
        <v>2.2.2.3.1</v>
      </c>
      <c r="AH164" s="150" t="s">
        <v>96</v>
      </c>
      <c r="AI164" s="135" t="s">
        <v>65</v>
      </c>
      <c r="AJ164" s="148" t="s">
        <v>252</v>
      </c>
      <c r="AK164" s="136" t="s">
        <v>253</v>
      </c>
      <c r="AL164" s="134" t="s">
        <v>210</v>
      </c>
      <c r="AM164" s="151">
        <v>24.66</v>
      </c>
      <c r="AN164" s="138">
        <v>12.43</v>
      </c>
      <c r="AO164" s="138">
        <f t="shared" si="55"/>
        <v>15.46</v>
      </c>
      <c r="AP164" s="139">
        <f t="shared" si="49"/>
        <v>306.52</v>
      </c>
      <c r="AQ164" s="139">
        <f t="shared" si="50"/>
        <v>381.24</v>
      </c>
      <c r="AR164" s="140" t="str">
        <f t="shared" si="51"/>
        <v>2.2.2.3.1</v>
      </c>
      <c r="AS164" s="141" t="s">
        <v>73</v>
      </c>
      <c r="AT164" s="142">
        <v>0.24390000000000001</v>
      </c>
      <c r="AU164" s="144">
        <f t="shared" si="53"/>
        <v>306.52</v>
      </c>
      <c r="AV164" s="144">
        <f t="shared" si="54"/>
        <v>381.24</v>
      </c>
      <c r="AW164" s="145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</row>
    <row r="165" spans="1:69" s="67" customFormat="1" ht="46.9" customHeight="1">
      <c r="A165" s="125">
        <f t="shared" si="41"/>
        <v>154</v>
      </c>
      <c r="B165" s="125"/>
      <c r="C165" s="126">
        <v>2</v>
      </c>
      <c r="D165" s="126">
        <v>2</v>
      </c>
      <c r="E165" s="126">
        <v>2</v>
      </c>
      <c r="F165" s="126">
        <v>3</v>
      </c>
      <c r="G165" s="126">
        <v>2</v>
      </c>
      <c r="H165" s="126"/>
      <c r="I165"/>
      <c r="J165" s="127">
        <f t="shared" si="44"/>
        <v>5</v>
      </c>
      <c r="K165" s="128">
        <f t="shared" si="45"/>
        <v>2</v>
      </c>
      <c r="L165" s="128" t="str">
        <f t="shared" ref="L165:P215" si="58">IF(D165&lt;&gt;"",CONCATENATE(K165,".",D165),K165)</f>
        <v>2.2</v>
      </c>
      <c r="M165" s="128" t="str">
        <f t="shared" si="58"/>
        <v>2.2.2</v>
      </c>
      <c r="N165" s="128" t="str">
        <f t="shared" si="58"/>
        <v>2.2.2.3</v>
      </c>
      <c r="O165" s="128" t="str">
        <f t="shared" si="58"/>
        <v>2.2.2.3.2</v>
      </c>
      <c r="P165" s="129" t="str">
        <f t="shared" si="58"/>
        <v>2.2.2.3.2</v>
      </c>
      <c r="Q165" s="130">
        <f t="shared" si="46"/>
        <v>12.24</v>
      </c>
      <c r="R165" s="128">
        <f t="shared" si="56"/>
        <v>0</v>
      </c>
      <c r="S165" s="128">
        <f t="shared" si="56"/>
        <v>0</v>
      </c>
      <c r="T165" s="128">
        <f t="shared" si="56"/>
        <v>0</v>
      </c>
      <c r="U165" s="128">
        <f t="shared" si="56"/>
        <v>0</v>
      </c>
      <c r="V165" s="128">
        <f t="shared" si="56"/>
        <v>12.24</v>
      </c>
      <c r="W165" s="131">
        <f t="shared" si="42"/>
        <v>12.24</v>
      </c>
      <c r="X165" s="130">
        <f t="shared" si="47"/>
        <v>15.22</v>
      </c>
      <c r="Y165" s="128">
        <f t="shared" si="57"/>
        <v>0</v>
      </c>
      <c r="Z165" s="128">
        <f t="shared" si="57"/>
        <v>0</v>
      </c>
      <c r="AA165" s="128">
        <f t="shared" si="57"/>
        <v>0</v>
      </c>
      <c r="AB165" s="128">
        <f t="shared" si="57"/>
        <v>0</v>
      </c>
      <c r="AC165" s="128">
        <f t="shared" si="57"/>
        <v>15.22</v>
      </c>
      <c r="AD165" s="131">
        <f t="shared" si="43"/>
        <v>15.22</v>
      </c>
      <c r="AE165" s="68"/>
      <c r="AF165" s="132"/>
      <c r="AG165" s="133" t="str">
        <f t="shared" si="52"/>
        <v>2.2.2.3.2</v>
      </c>
      <c r="AH165" s="150">
        <v>100982</v>
      </c>
      <c r="AI165" s="135" t="s">
        <v>62</v>
      </c>
      <c r="AJ165" s="148" t="s">
        <v>233</v>
      </c>
      <c r="AK165" s="136" t="s">
        <v>234</v>
      </c>
      <c r="AL165" s="134" t="s">
        <v>235</v>
      </c>
      <c r="AM165" s="151">
        <v>1.8494999999999999</v>
      </c>
      <c r="AN165" s="138">
        <v>6.62</v>
      </c>
      <c r="AO165" s="138">
        <f t="shared" si="55"/>
        <v>8.23</v>
      </c>
      <c r="AP165" s="139">
        <f t="shared" si="49"/>
        <v>12.24</v>
      </c>
      <c r="AQ165" s="139">
        <f t="shared" si="50"/>
        <v>15.22</v>
      </c>
      <c r="AR165" s="140" t="str">
        <f t="shared" si="51"/>
        <v>2.2.2.3.2</v>
      </c>
      <c r="AS165" s="141" t="s">
        <v>73</v>
      </c>
      <c r="AT165" s="142">
        <v>0.24390000000000001</v>
      </c>
      <c r="AU165" s="144">
        <f t="shared" si="53"/>
        <v>12.24</v>
      </c>
      <c r="AV165" s="144">
        <f t="shared" si="54"/>
        <v>15.22</v>
      </c>
      <c r="AW165" s="14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</row>
    <row r="166" spans="1:69" s="67" customFormat="1" ht="33">
      <c r="A166" s="125">
        <f t="shared" si="41"/>
        <v>155</v>
      </c>
      <c r="B166" s="125"/>
      <c r="C166" s="126">
        <v>2</v>
      </c>
      <c r="D166" s="126">
        <v>2</v>
      </c>
      <c r="E166" s="126">
        <v>2</v>
      </c>
      <c r="F166" s="126">
        <v>3</v>
      </c>
      <c r="G166" s="126">
        <v>3</v>
      </c>
      <c r="H166" s="126"/>
      <c r="I166"/>
      <c r="J166" s="127">
        <f t="shared" si="44"/>
        <v>5</v>
      </c>
      <c r="K166" s="128">
        <f t="shared" si="45"/>
        <v>2</v>
      </c>
      <c r="L166" s="128" t="str">
        <f t="shared" si="58"/>
        <v>2.2</v>
      </c>
      <c r="M166" s="128" t="str">
        <f t="shared" si="58"/>
        <v>2.2.2</v>
      </c>
      <c r="N166" s="128" t="str">
        <f t="shared" si="58"/>
        <v>2.2.2.3</v>
      </c>
      <c r="O166" s="128" t="str">
        <f t="shared" si="58"/>
        <v>2.2.2.3.3</v>
      </c>
      <c r="P166" s="129" t="str">
        <f t="shared" si="58"/>
        <v>2.2.2.3.3</v>
      </c>
      <c r="Q166" s="130">
        <f t="shared" si="46"/>
        <v>24.71</v>
      </c>
      <c r="R166" s="128">
        <f t="shared" si="56"/>
        <v>0</v>
      </c>
      <c r="S166" s="128">
        <f t="shared" si="56"/>
        <v>0</v>
      </c>
      <c r="T166" s="128">
        <f t="shared" si="56"/>
        <v>0</v>
      </c>
      <c r="U166" s="128">
        <f t="shared" si="56"/>
        <v>0</v>
      </c>
      <c r="V166" s="128">
        <f t="shared" si="56"/>
        <v>24.71</v>
      </c>
      <c r="W166" s="131">
        <f t="shared" si="42"/>
        <v>24.71</v>
      </c>
      <c r="X166" s="130">
        <f t="shared" si="47"/>
        <v>30.78</v>
      </c>
      <c r="Y166" s="128">
        <f t="shared" si="57"/>
        <v>0</v>
      </c>
      <c r="Z166" s="128">
        <f t="shared" si="57"/>
        <v>0</v>
      </c>
      <c r="AA166" s="128">
        <f t="shared" si="57"/>
        <v>0</v>
      </c>
      <c r="AB166" s="128">
        <f t="shared" si="57"/>
        <v>0</v>
      </c>
      <c r="AC166" s="128">
        <f t="shared" si="57"/>
        <v>30.78</v>
      </c>
      <c r="AD166" s="131">
        <f t="shared" si="43"/>
        <v>30.78</v>
      </c>
      <c r="AE166" s="68"/>
      <c r="AF166" s="132"/>
      <c r="AG166" s="133" t="str">
        <f t="shared" si="52"/>
        <v>2.2.2.3.3</v>
      </c>
      <c r="AH166" s="150">
        <v>95875</v>
      </c>
      <c r="AI166" s="135" t="s">
        <v>62</v>
      </c>
      <c r="AJ166" s="148" t="s">
        <v>236</v>
      </c>
      <c r="AK166" s="136" t="s">
        <v>237</v>
      </c>
      <c r="AL166" s="134" t="s">
        <v>238</v>
      </c>
      <c r="AM166" s="151">
        <v>14.795999999999999</v>
      </c>
      <c r="AN166" s="138">
        <v>1.67</v>
      </c>
      <c r="AO166" s="138">
        <f t="shared" si="55"/>
        <v>2.08</v>
      </c>
      <c r="AP166" s="139">
        <f t="shared" si="49"/>
        <v>24.71</v>
      </c>
      <c r="AQ166" s="139">
        <f t="shared" si="50"/>
        <v>30.78</v>
      </c>
      <c r="AR166" s="140" t="str">
        <f t="shared" si="51"/>
        <v>2.2.2.3.3</v>
      </c>
      <c r="AS166" s="141" t="s">
        <v>73</v>
      </c>
      <c r="AT166" s="142">
        <v>0.24390000000000001</v>
      </c>
      <c r="AU166" s="144">
        <f t="shared" si="53"/>
        <v>24.71</v>
      </c>
      <c r="AV166" s="144">
        <f t="shared" si="54"/>
        <v>30.78</v>
      </c>
      <c r="AW166" s="145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</row>
    <row r="167" spans="1:69" s="67" customFormat="1" ht="15" customHeight="1">
      <c r="A167" s="125">
        <f t="shared" si="41"/>
        <v>156</v>
      </c>
      <c r="B167" s="125"/>
      <c r="C167" s="126">
        <v>2</v>
      </c>
      <c r="D167" s="126">
        <v>2</v>
      </c>
      <c r="E167" s="126">
        <v>2</v>
      </c>
      <c r="F167" s="126">
        <v>3</v>
      </c>
      <c r="G167" s="126">
        <v>4</v>
      </c>
      <c r="H167" s="126"/>
      <c r="I167"/>
      <c r="J167" s="127">
        <f t="shared" si="44"/>
        <v>5</v>
      </c>
      <c r="K167" s="128">
        <f t="shared" si="45"/>
        <v>2</v>
      </c>
      <c r="L167" s="128" t="str">
        <f t="shared" si="58"/>
        <v>2.2</v>
      </c>
      <c r="M167" s="128" t="str">
        <f t="shared" si="58"/>
        <v>2.2.2</v>
      </c>
      <c r="N167" s="128" t="str">
        <f t="shared" si="58"/>
        <v>2.2.2.3</v>
      </c>
      <c r="O167" s="128" t="str">
        <f t="shared" si="58"/>
        <v>2.2.2.3.4</v>
      </c>
      <c r="P167" s="129" t="str">
        <f t="shared" si="58"/>
        <v>2.2.2.3.4</v>
      </c>
      <c r="Q167" s="130">
        <f t="shared" si="46"/>
        <v>20.34</v>
      </c>
      <c r="R167" s="128">
        <f t="shared" si="56"/>
        <v>0</v>
      </c>
      <c r="S167" s="128">
        <f t="shared" si="56"/>
        <v>0</v>
      </c>
      <c r="T167" s="128">
        <f t="shared" si="56"/>
        <v>0</v>
      </c>
      <c r="U167" s="128">
        <f t="shared" si="56"/>
        <v>0</v>
      </c>
      <c r="V167" s="128">
        <f t="shared" si="56"/>
        <v>20.34</v>
      </c>
      <c r="W167" s="131">
        <f t="shared" si="42"/>
        <v>20.34</v>
      </c>
      <c r="X167" s="130">
        <f t="shared" si="47"/>
        <v>25.3</v>
      </c>
      <c r="Y167" s="128">
        <f t="shared" si="57"/>
        <v>0</v>
      </c>
      <c r="Z167" s="128">
        <f t="shared" si="57"/>
        <v>0</v>
      </c>
      <c r="AA167" s="128">
        <f t="shared" si="57"/>
        <v>0</v>
      </c>
      <c r="AB167" s="128">
        <f t="shared" si="57"/>
        <v>0</v>
      </c>
      <c r="AC167" s="128">
        <f t="shared" si="57"/>
        <v>25.3</v>
      </c>
      <c r="AD167" s="131">
        <f t="shared" si="43"/>
        <v>25.3</v>
      </c>
      <c r="AE167" s="68"/>
      <c r="AF167" s="132"/>
      <c r="AG167" s="133" t="str">
        <f t="shared" si="52"/>
        <v>2.2.2.3.4</v>
      </c>
      <c r="AH167" s="150" t="s">
        <v>92</v>
      </c>
      <c r="AI167" s="135" t="s">
        <v>64</v>
      </c>
      <c r="AJ167" s="148" t="s">
        <v>239</v>
      </c>
      <c r="AK167" s="136" t="s">
        <v>240</v>
      </c>
      <c r="AL167" s="134" t="s">
        <v>235</v>
      </c>
      <c r="AM167" s="151">
        <v>1.8494999999999999</v>
      </c>
      <c r="AN167" s="138">
        <v>11</v>
      </c>
      <c r="AO167" s="138">
        <f t="shared" si="55"/>
        <v>13.68</v>
      </c>
      <c r="AP167" s="139">
        <f t="shared" si="49"/>
        <v>20.34</v>
      </c>
      <c r="AQ167" s="139">
        <f t="shared" si="50"/>
        <v>25.3</v>
      </c>
      <c r="AR167" s="140" t="str">
        <f t="shared" si="51"/>
        <v>2.2.2.3.4</v>
      </c>
      <c r="AS167" s="141" t="s">
        <v>73</v>
      </c>
      <c r="AT167" s="142">
        <v>0.24390000000000001</v>
      </c>
      <c r="AU167" s="144">
        <f t="shared" si="53"/>
        <v>20.34</v>
      </c>
      <c r="AV167" s="144">
        <f t="shared" si="54"/>
        <v>25.3</v>
      </c>
      <c r="AW167" s="145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 s="67">
        <f>SUMIF(AF:AF,"SIM",BN:BN)</f>
        <v>0</v>
      </c>
    </row>
    <row r="168" spans="1:69" s="67" customFormat="1" ht="31.15" customHeight="1">
      <c r="A168" s="125">
        <f t="shared" si="41"/>
        <v>157</v>
      </c>
      <c r="B168" s="125"/>
      <c r="C168" s="126">
        <v>2</v>
      </c>
      <c r="D168" s="126">
        <v>2</v>
      </c>
      <c r="E168" s="126">
        <v>2</v>
      </c>
      <c r="F168" s="126">
        <v>3</v>
      </c>
      <c r="G168" s="126">
        <v>5</v>
      </c>
      <c r="H168" s="126"/>
      <c r="I168"/>
      <c r="J168" s="127">
        <f t="shared" si="44"/>
        <v>5</v>
      </c>
      <c r="K168" s="128">
        <f t="shared" si="45"/>
        <v>2</v>
      </c>
      <c r="L168" s="128" t="str">
        <f t="shared" si="58"/>
        <v>2.2</v>
      </c>
      <c r="M168" s="128" t="str">
        <f t="shared" si="58"/>
        <v>2.2.2</v>
      </c>
      <c r="N168" s="128" t="str">
        <f t="shared" si="58"/>
        <v>2.2.2.3</v>
      </c>
      <c r="O168" s="128" t="str">
        <f t="shared" si="58"/>
        <v>2.2.2.3.5</v>
      </c>
      <c r="P168" s="129" t="str">
        <f t="shared" si="58"/>
        <v>2.2.2.3.5</v>
      </c>
      <c r="Q168" s="130">
        <f t="shared" si="46"/>
        <v>195.21</v>
      </c>
      <c r="R168" s="128">
        <f t="shared" si="56"/>
        <v>0</v>
      </c>
      <c r="S168" s="128">
        <f t="shared" si="56"/>
        <v>0</v>
      </c>
      <c r="T168" s="128">
        <f t="shared" si="56"/>
        <v>0</v>
      </c>
      <c r="U168" s="128">
        <f t="shared" si="56"/>
        <v>0</v>
      </c>
      <c r="V168" s="128">
        <f t="shared" si="56"/>
        <v>195.21</v>
      </c>
      <c r="W168" s="131">
        <f t="shared" si="42"/>
        <v>195.21</v>
      </c>
      <c r="X168" s="130">
        <f t="shared" si="47"/>
        <v>242.82</v>
      </c>
      <c r="Y168" s="128">
        <f t="shared" si="57"/>
        <v>0</v>
      </c>
      <c r="Z168" s="128">
        <f t="shared" si="57"/>
        <v>0</v>
      </c>
      <c r="AA168" s="128">
        <f t="shared" si="57"/>
        <v>0</v>
      </c>
      <c r="AB168" s="128">
        <f t="shared" si="57"/>
        <v>0</v>
      </c>
      <c r="AC168" s="128">
        <f t="shared" si="57"/>
        <v>242.82</v>
      </c>
      <c r="AD168" s="131">
        <f t="shared" si="43"/>
        <v>242.82</v>
      </c>
      <c r="AE168" s="68"/>
      <c r="AF168" s="132"/>
      <c r="AG168" s="133" t="str">
        <f t="shared" si="52"/>
        <v>2.2.2.3.5</v>
      </c>
      <c r="AH168" s="134">
        <v>94990</v>
      </c>
      <c r="AI168" s="135" t="s">
        <v>62</v>
      </c>
      <c r="AJ168" s="148" t="s">
        <v>254</v>
      </c>
      <c r="AK168" s="136" t="s">
        <v>255</v>
      </c>
      <c r="AL168" s="134" t="s">
        <v>235</v>
      </c>
      <c r="AM168" s="151">
        <v>0.27500000000000002</v>
      </c>
      <c r="AN168" s="138">
        <v>709.84</v>
      </c>
      <c r="AO168" s="138">
        <f t="shared" si="55"/>
        <v>882.97</v>
      </c>
      <c r="AP168" s="139">
        <f t="shared" si="49"/>
        <v>195.21</v>
      </c>
      <c r="AQ168" s="139">
        <f t="shared" si="50"/>
        <v>242.82</v>
      </c>
      <c r="AR168" s="140" t="str">
        <f t="shared" si="51"/>
        <v>2.2.2.3.5</v>
      </c>
      <c r="AS168" s="141" t="s">
        <v>73</v>
      </c>
      <c r="AT168" s="142">
        <v>0.24390000000000001</v>
      </c>
      <c r="AU168" s="144">
        <f t="shared" si="53"/>
        <v>195.21</v>
      </c>
      <c r="AV168" s="144">
        <f t="shared" si="54"/>
        <v>242.82</v>
      </c>
      <c r="AW168" s="145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 s="146"/>
      <c r="BQ168" s="146"/>
    </row>
    <row r="169" spans="1:69" s="67" customFormat="1" ht="15" customHeight="1">
      <c r="A169" s="125">
        <f t="shared" si="41"/>
        <v>158</v>
      </c>
      <c r="B169" s="125" t="s">
        <v>90</v>
      </c>
      <c r="C169" s="126">
        <v>2</v>
      </c>
      <c r="D169" s="126">
        <v>2</v>
      </c>
      <c r="E169" s="126">
        <v>2</v>
      </c>
      <c r="F169" s="126">
        <v>4</v>
      </c>
      <c r="G169" s="126"/>
      <c r="H169" s="126"/>
      <c r="I169"/>
      <c r="J169" s="127">
        <f t="shared" si="44"/>
        <v>4</v>
      </c>
      <c r="K169" s="128">
        <f t="shared" si="45"/>
        <v>2</v>
      </c>
      <c r="L169" s="128" t="str">
        <f t="shared" si="58"/>
        <v>2.2</v>
      </c>
      <c r="M169" s="128" t="str">
        <f t="shared" si="58"/>
        <v>2.2.2</v>
      </c>
      <c r="N169" s="128" t="str">
        <f t="shared" si="58"/>
        <v>2.2.2.4</v>
      </c>
      <c r="O169" s="128" t="str">
        <f t="shared" si="58"/>
        <v>2.2.2.4</v>
      </c>
      <c r="P169" s="129" t="str">
        <f t="shared" si="58"/>
        <v>2.2.2.4</v>
      </c>
      <c r="Q169" s="130">
        <f t="shared" si="46"/>
        <v>0</v>
      </c>
      <c r="R169" s="128">
        <f t="shared" si="56"/>
        <v>0</v>
      </c>
      <c r="S169" s="128">
        <f t="shared" si="56"/>
        <v>0</v>
      </c>
      <c r="T169" s="128">
        <f t="shared" si="56"/>
        <v>0</v>
      </c>
      <c r="U169" s="128">
        <f t="shared" si="56"/>
        <v>150.51</v>
      </c>
      <c r="V169" s="128">
        <f t="shared" si="56"/>
        <v>0</v>
      </c>
      <c r="W169" s="131">
        <f t="shared" si="42"/>
        <v>0</v>
      </c>
      <c r="X169" s="130">
        <f t="shared" si="47"/>
        <v>0</v>
      </c>
      <c r="Y169" s="128">
        <f t="shared" si="57"/>
        <v>0</v>
      </c>
      <c r="Z169" s="128">
        <f t="shared" si="57"/>
        <v>0</v>
      </c>
      <c r="AA169" s="128">
        <f t="shared" si="57"/>
        <v>0</v>
      </c>
      <c r="AB169" s="128">
        <f t="shared" si="57"/>
        <v>187.22</v>
      </c>
      <c r="AC169" s="128">
        <f t="shared" si="57"/>
        <v>0</v>
      </c>
      <c r="AD169" s="131">
        <f t="shared" si="43"/>
        <v>0</v>
      </c>
      <c r="AE169" s="68"/>
      <c r="AF169" s="132"/>
      <c r="AG169" s="133" t="str">
        <f t="shared" si="52"/>
        <v>2.2.2.4</v>
      </c>
      <c r="AH169" s="154"/>
      <c r="AI169" s="135" t="s">
        <v>73</v>
      </c>
      <c r="AJ169" s="148" t="s">
        <v>190</v>
      </c>
      <c r="AK169" s="136" t="s">
        <v>97</v>
      </c>
      <c r="AL169" s="134"/>
      <c r="AM169" s="155">
        <v>0</v>
      </c>
      <c r="AN169" s="138"/>
      <c r="AO169" s="138">
        <f t="shared" si="55"/>
        <v>0</v>
      </c>
      <c r="AP169" s="139">
        <f t="shared" si="49"/>
        <v>150.51</v>
      </c>
      <c r="AQ169" s="139">
        <f t="shared" si="50"/>
        <v>187.22</v>
      </c>
      <c r="AR169" s="140" t="str">
        <f t="shared" si="51"/>
        <v>2.2.2.4</v>
      </c>
      <c r="AS169" s="141" t="s">
        <v>73</v>
      </c>
      <c r="AT169" s="142">
        <v>0</v>
      </c>
      <c r="AU169" s="144" t="str">
        <f t="shared" si="53"/>
        <v/>
      </c>
      <c r="AV169" s="144">
        <f t="shared" si="54"/>
        <v>0</v>
      </c>
      <c r="AW169" s="145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</row>
    <row r="170" spans="1:69" s="67" customFormat="1" ht="15" customHeight="1">
      <c r="A170" s="125">
        <f t="shared" si="41"/>
        <v>159</v>
      </c>
      <c r="B170" s="125"/>
      <c r="C170" s="126">
        <v>2</v>
      </c>
      <c r="D170" s="126">
        <v>2</v>
      </c>
      <c r="E170" s="126">
        <v>2</v>
      </c>
      <c r="F170" s="126">
        <v>4</v>
      </c>
      <c r="G170" s="126">
        <v>1</v>
      </c>
      <c r="H170" s="126"/>
      <c r="I170"/>
      <c r="J170" s="127">
        <f t="shared" si="44"/>
        <v>5</v>
      </c>
      <c r="K170" s="128">
        <f t="shared" si="45"/>
        <v>2</v>
      </c>
      <c r="L170" s="128" t="str">
        <f t="shared" si="58"/>
        <v>2.2</v>
      </c>
      <c r="M170" s="128" t="str">
        <f t="shared" si="58"/>
        <v>2.2.2</v>
      </c>
      <c r="N170" s="128" t="str">
        <f t="shared" si="58"/>
        <v>2.2.2.4</v>
      </c>
      <c r="O170" s="128" t="str">
        <f t="shared" si="58"/>
        <v>2.2.2.4.1</v>
      </c>
      <c r="P170" s="129" t="str">
        <f t="shared" si="58"/>
        <v>2.2.2.4.1</v>
      </c>
      <c r="Q170" s="130">
        <f t="shared" si="46"/>
        <v>29.57</v>
      </c>
      <c r="R170" s="128">
        <f t="shared" si="56"/>
        <v>0</v>
      </c>
      <c r="S170" s="128">
        <f t="shared" si="56"/>
        <v>0</v>
      </c>
      <c r="T170" s="128">
        <f t="shared" si="56"/>
        <v>0</v>
      </c>
      <c r="U170" s="128">
        <f t="shared" si="56"/>
        <v>0</v>
      </c>
      <c r="V170" s="128">
        <f t="shared" si="56"/>
        <v>29.57</v>
      </c>
      <c r="W170" s="131">
        <f t="shared" si="42"/>
        <v>29.57</v>
      </c>
      <c r="X170" s="130">
        <f t="shared" si="47"/>
        <v>36.78</v>
      </c>
      <c r="Y170" s="128">
        <f t="shared" si="57"/>
        <v>0</v>
      </c>
      <c r="Z170" s="128">
        <f t="shared" si="57"/>
        <v>0</v>
      </c>
      <c r="AA170" s="128">
        <f t="shared" si="57"/>
        <v>0</v>
      </c>
      <c r="AB170" s="128">
        <f t="shared" si="57"/>
        <v>0</v>
      </c>
      <c r="AC170" s="128">
        <f t="shared" si="57"/>
        <v>36.78</v>
      </c>
      <c r="AD170" s="131">
        <f t="shared" si="43"/>
        <v>36.78</v>
      </c>
      <c r="AE170" s="68"/>
      <c r="AF170" s="132"/>
      <c r="AG170" s="133" t="str">
        <f t="shared" si="52"/>
        <v>2.2.2.4.1</v>
      </c>
      <c r="AH170" s="150" t="s">
        <v>98</v>
      </c>
      <c r="AI170" s="135" t="s">
        <v>65</v>
      </c>
      <c r="AJ170" s="148" t="s">
        <v>256</v>
      </c>
      <c r="AK170" s="136" t="s">
        <v>257</v>
      </c>
      <c r="AL170" s="134" t="s">
        <v>215</v>
      </c>
      <c r="AM170" s="151">
        <v>0.89999999999999991</v>
      </c>
      <c r="AN170" s="138">
        <v>32.86</v>
      </c>
      <c r="AO170" s="138">
        <f t="shared" si="55"/>
        <v>40.869999999999997</v>
      </c>
      <c r="AP170" s="139">
        <f t="shared" si="49"/>
        <v>29.57</v>
      </c>
      <c r="AQ170" s="139">
        <f t="shared" si="50"/>
        <v>36.78</v>
      </c>
      <c r="AR170" s="140" t="str">
        <f t="shared" si="51"/>
        <v>2.2.2.4.1</v>
      </c>
      <c r="AS170" s="141" t="s">
        <v>73</v>
      </c>
      <c r="AT170" s="142">
        <v>0.24390000000000001</v>
      </c>
      <c r="AU170" s="144">
        <f t="shared" si="53"/>
        <v>29.57</v>
      </c>
      <c r="AV170" s="144">
        <f t="shared" si="54"/>
        <v>36.78</v>
      </c>
      <c r="AW170" s="145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</row>
    <row r="171" spans="1:69" s="67" customFormat="1" ht="48" customHeight="1">
      <c r="A171" s="125">
        <f t="shared" si="41"/>
        <v>160</v>
      </c>
      <c r="B171" s="125"/>
      <c r="C171" s="126">
        <v>2</v>
      </c>
      <c r="D171" s="126">
        <v>2</v>
      </c>
      <c r="E171" s="126">
        <v>2</v>
      </c>
      <c r="F171" s="126">
        <v>4</v>
      </c>
      <c r="G171" s="126">
        <v>2</v>
      </c>
      <c r="H171" s="126"/>
      <c r="I171"/>
      <c r="J171" s="127">
        <f t="shared" si="44"/>
        <v>5</v>
      </c>
      <c r="K171" s="128">
        <f t="shared" si="45"/>
        <v>2</v>
      </c>
      <c r="L171" s="128" t="str">
        <f t="shared" si="58"/>
        <v>2.2</v>
      </c>
      <c r="M171" s="128" t="str">
        <f t="shared" si="58"/>
        <v>2.2.2</v>
      </c>
      <c r="N171" s="128" t="str">
        <f t="shared" si="58"/>
        <v>2.2.2.4</v>
      </c>
      <c r="O171" s="128" t="str">
        <f t="shared" si="58"/>
        <v>2.2.2.4.2</v>
      </c>
      <c r="P171" s="129" t="str">
        <f t="shared" si="58"/>
        <v>2.2.2.4.2</v>
      </c>
      <c r="Q171" s="130">
        <f t="shared" si="46"/>
        <v>120.94</v>
      </c>
      <c r="R171" s="128">
        <f t="shared" si="56"/>
        <v>0</v>
      </c>
      <c r="S171" s="128">
        <f t="shared" si="56"/>
        <v>0</v>
      </c>
      <c r="T171" s="128">
        <f t="shared" si="56"/>
        <v>0</v>
      </c>
      <c r="U171" s="128">
        <f t="shared" si="56"/>
        <v>0</v>
      </c>
      <c r="V171" s="128">
        <f t="shared" si="56"/>
        <v>120.94</v>
      </c>
      <c r="W171" s="131">
        <f t="shared" si="42"/>
        <v>120.94</v>
      </c>
      <c r="X171" s="130">
        <f t="shared" si="47"/>
        <v>150.44</v>
      </c>
      <c r="Y171" s="128">
        <f t="shared" si="57"/>
        <v>0</v>
      </c>
      <c r="Z171" s="128">
        <f t="shared" si="57"/>
        <v>0</v>
      </c>
      <c r="AA171" s="128">
        <f t="shared" si="57"/>
        <v>0</v>
      </c>
      <c r="AB171" s="128">
        <f t="shared" si="57"/>
        <v>0</v>
      </c>
      <c r="AC171" s="128">
        <f t="shared" si="57"/>
        <v>150.44</v>
      </c>
      <c r="AD171" s="131">
        <f t="shared" si="43"/>
        <v>150.44</v>
      </c>
      <c r="AE171" s="68"/>
      <c r="AF171" s="132"/>
      <c r="AG171" s="133" t="str">
        <f t="shared" si="52"/>
        <v>2.2.2.4.2</v>
      </c>
      <c r="AH171" s="150">
        <v>94273</v>
      </c>
      <c r="AI171" s="135" t="s">
        <v>62</v>
      </c>
      <c r="AJ171" s="148" t="s">
        <v>258</v>
      </c>
      <c r="AK171" s="136" t="s">
        <v>259</v>
      </c>
      <c r="AL171" s="134" t="s">
        <v>215</v>
      </c>
      <c r="AM171" s="151">
        <v>2.0999999999999996</v>
      </c>
      <c r="AN171" s="138">
        <v>57.59</v>
      </c>
      <c r="AO171" s="138">
        <f t="shared" si="55"/>
        <v>71.64</v>
      </c>
      <c r="AP171" s="139">
        <f t="shared" si="49"/>
        <v>120.94</v>
      </c>
      <c r="AQ171" s="139">
        <f t="shared" si="50"/>
        <v>150.44</v>
      </c>
      <c r="AR171" s="140" t="str">
        <f t="shared" si="51"/>
        <v>2.2.2.4.2</v>
      </c>
      <c r="AS171" s="141" t="s">
        <v>73</v>
      </c>
      <c r="AT171" s="142">
        <v>0.24390000000000001</v>
      </c>
      <c r="AU171" s="144">
        <f t="shared" si="53"/>
        <v>120.94</v>
      </c>
      <c r="AV171" s="144">
        <f t="shared" si="54"/>
        <v>150.44</v>
      </c>
      <c r="AW171" s="145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</row>
    <row r="172" spans="1:69" s="67" customFormat="1">
      <c r="A172" s="125">
        <f t="shared" si="41"/>
        <v>161</v>
      </c>
      <c r="B172" s="125" t="s">
        <v>80</v>
      </c>
      <c r="C172" s="126">
        <v>2</v>
      </c>
      <c r="D172" s="126">
        <v>2</v>
      </c>
      <c r="E172" s="126">
        <v>3</v>
      </c>
      <c r="F172" s="126"/>
      <c r="G172" s="126"/>
      <c r="H172" s="126"/>
      <c r="I172"/>
      <c r="J172" s="127">
        <f t="shared" si="44"/>
        <v>3</v>
      </c>
      <c r="K172" s="128">
        <f t="shared" si="45"/>
        <v>2</v>
      </c>
      <c r="L172" s="128" t="str">
        <f t="shared" si="58"/>
        <v>2.2</v>
      </c>
      <c r="M172" s="128" t="str">
        <f t="shared" si="58"/>
        <v>2.2.3</v>
      </c>
      <c r="N172" s="128" t="str">
        <f t="shared" si="58"/>
        <v>2.2.3</v>
      </c>
      <c r="O172" s="128" t="str">
        <f t="shared" si="58"/>
        <v>2.2.3</v>
      </c>
      <c r="P172" s="129" t="str">
        <f t="shared" si="58"/>
        <v>2.2.3</v>
      </c>
      <c r="Q172" s="130">
        <f t="shared" si="46"/>
        <v>0</v>
      </c>
      <c r="R172" s="128">
        <f t="shared" si="56"/>
        <v>0</v>
      </c>
      <c r="S172" s="128">
        <f t="shared" si="56"/>
        <v>0</v>
      </c>
      <c r="T172" s="128">
        <f t="shared" si="56"/>
        <v>47256.670000000013</v>
      </c>
      <c r="U172" s="128">
        <f t="shared" si="56"/>
        <v>0</v>
      </c>
      <c r="V172" s="128">
        <f t="shared" si="56"/>
        <v>0</v>
      </c>
      <c r="W172" s="131">
        <f t="shared" si="42"/>
        <v>0</v>
      </c>
      <c r="X172" s="130">
        <f t="shared" si="47"/>
        <v>0</v>
      </c>
      <c r="Y172" s="128">
        <f t="shared" si="57"/>
        <v>0</v>
      </c>
      <c r="Z172" s="128">
        <f t="shared" si="57"/>
        <v>0</v>
      </c>
      <c r="AA172" s="128">
        <f t="shared" si="57"/>
        <v>58788.070000000007</v>
      </c>
      <c r="AB172" s="128">
        <f t="shared" si="57"/>
        <v>0</v>
      </c>
      <c r="AC172" s="128">
        <f t="shared" si="57"/>
        <v>0</v>
      </c>
      <c r="AD172" s="131">
        <f t="shared" si="43"/>
        <v>0</v>
      </c>
      <c r="AE172" s="68"/>
      <c r="AF172" s="132"/>
      <c r="AG172" s="133" t="str">
        <f t="shared" si="52"/>
        <v>2.2.3</v>
      </c>
      <c r="AH172" s="156"/>
      <c r="AI172" s="135" t="s">
        <v>73</v>
      </c>
      <c r="AJ172" s="148" t="s">
        <v>190</v>
      </c>
      <c r="AK172" s="136" t="s">
        <v>99</v>
      </c>
      <c r="AL172" s="134"/>
      <c r="AM172" s="155">
        <v>0</v>
      </c>
      <c r="AN172" s="138"/>
      <c r="AO172" s="138">
        <f t="shared" si="55"/>
        <v>0</v>
      </c>
      <c r="AP172" s="139">
        <f t="shared" si="49"/>
        <v>47256.670000000013</v>
      </c>
      <c r="AQ172" s="139">
        <f t="shared" si="50"/>
        <v>58788.070000000007</v>
      </c>
      <c r="AR172" s="140" t="str">
        <f t="shared" si="51"/>
        <v>2.2.3</v>
      </c>
      <c r="AS172" s="141" t="s">
        <v>73</v>
      </c>
      <c r="AT172" s="142">
        <v>0</v>
      </c>
      <c r="AU172" s="144" t="str">
        <f t="shared" si="53"/>
        <v/>
      </c>
      <c r="AV172" s="144">
        <f t="shared" si="54"/>
        <v>0</v>
      </c>
      <c r="AW172" s="145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</row>
    <row r="173" spans="1:69" s="67" customFormat="1">
      <c r="A173" s="125">
        <f t="shared" si="41"/>
        <v>162</v>
      </c>
      <c r="B173" s="125" t="s">
        <v>90</v>
      </c>
      <c r="C173" s="126">
        <v>2</v>
      </c>
      <c r="D173" s="126">
        <v>2</v>
      </c>
      <c r="E173" s="126">
        <v>3</v>
      </c>
      <c r="F173" s="126">
        <v>1</v>
      </c>
      <c r="G173" s="126"/>
      <c r="H173" s="126"/>
      <c r="I173"/>
      <c r="J173" s="127">
        <f t="shared" si="44"/>
        <v>4</v>
      </c>
      <c r="K173" s="128">
        <f t="shared" si="45"/>
        <v>2</v>
      </c>
      <c r="L173" s="128" t="str">
        <f t="shared" si="58"/>
        <v>2.2</v>
      </c>
      <c r="M173" s="128" t="str">
        <f t="shared" si="58"/>
        <v>2.2.3</v>
      </c>
      <c r="N173" s="128" t="str">
        <f t="shared" si="58"/>
        <v>2.2.3.1</v>
      </c>
      <c r="O173" s="128" t="str">
        <f t="shared" si="58"/>
        <v>2.2.3.1</v>
      </c>
      <c r="P173" s="129" t="str">
        <f t="shared" si="58"/>
        <v>2.2.3.1</v>
      </c>
      <c r="Q173" s="130">
        <f t="shared" si="46"/>
        <v>0</v>
      </c>
      <c r="R173" s="128">
        <f t="shared" si="56"/>
        <v>0</v>
      </c>
      <c r="S173" s="128">
        <f t="shared" si="56"/>
        <v>0</v>
      </c>
      <c r="T173" s="128">
        <f t="shared" si="56"/>
        <v>0</v>
      </c>
      <c r="U173" s="128">
        <f t="shared" si="56"/>
        <v>1935.42</v>
      </c>
      <c r="V173" s="128">
        <f t="shared" si="56"/>
        <v>0</v>
      </c>
      <c r="W173" s="131">
        <f t="shared" si="42"/>
        <v>0</v>
      </c>
      <c r="X173" s="130">
        <f t="shared" si="47"/>
        <v>0</v>
      </c>
      <c r="Y173" s="128">
        <f t="shared" si="57"/>
        <v>0</v>
      </c>
      <c r="Z173" s="128">
        <f t="shared" si="57"/>
        <v>0</v>
      </c>
      <c r="AA173" s="128">
        <f t="shared" si="57"/>
        <v>0</v>
      </c>
      <c r="AB173" s="128">
        <f t="shared" si="57"/>
        <v>2407.1400000000003</v>
      </c>
      <c r="AC173" s="128">
        <f t="shared" si="57"/>
        <v>0</v>
      </c>
      <c r="AD173" s="131">
        <f t="shared" si="43"/>
        <v>0</v>
      </c>
      <c r="AE173" s="68"/>
      <c r="AF173" s="132"/>
      <c r="AG173" s="133" t="str">
        <f t="shared" si="52"/>
        <v>2.2.3.1</v>
      </c>
      <c r="AH173" s="156"/>
      <c r="AI173" s="135" t="s">
        <v>73</v>
      </c>
      <c r="AJ173" s="148" t="s">
        <v>190</v>
      </c>
      <c r="AK173" s="136" t="s">
        <v>100</v>
      </c>
      <c r="AL173" s="134"/>
      <c r="AM173" s="151">
        <v>0</v>
      </c>
      <c r="AN173" s="138"/>
      <c r="AO173" s="138">
        <f t="shared" si="55"/>
        <v>0</v>
      </c>
      <c r="AP173" s="139">
        <f t="shared" si="49"/>
        <v>1935.42</v>
      </c>
      <c r="AQ173" s="139">
        <f t="shared" si="50"/>
        <v>2407.1400000000003</v>
      </c>
      <c r="AR173" s="140" t="str">
        <f t="shared" si="51"/>
        <v>2.2.3.1</v>
      </c>
      <c r="AS173" s="141" t="s">
        <v>73</v>
      </c>
      <c r="AT173" s="142">
        <v>0</v>
      </c>
      <c r="AU173" s="144" t="str">
        <f t="shared" si="53"/>
        <v/>
      </c>
      <c r="AV173" s="144">
        <f t="shared" si="54"/>
        <v>0</v>
      </c>
      <c r="AW173" s="145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 s="146"/>
      <c r="BQ173" s="146"/>
    </row>
    <row r="174" spans="1:69" s="67" customFormat="1" ht="49.5">
      <c r="A174" s="125">
        <f t="shared" si="41"/>
        <v>163</v>
      </c>
      <c r="B174" s="125"/>
      <c r="C174" s="126">
        <v>2</v>
      </c>
      <c r="D174" s="126">
        <v>2</v>
      </c>
      <c r="E174" s="126">
        <v>3</v>
      </c>
      <c r="F174" s="126">
        <v>1</v>
      </c>
      <c r="G174" s="126">
        <v>1</v>
      </c>
      <c r="H174" s="126"/>
      <c r="I174"/>
      <c r="J174" s="127">
        <f t="shared" si="44"/>
        <v>5</v>
      </c>
      <c r="K174" s="128">
        <f t="shared" si="45"/>
        <v>2</v>
      </c>
      <c r="L174" s="128" t="str">
        <f t="shared" si="58"/>
        <v>2.2</v>
      </c>
      <c r="M174" s="128" t="str">
        <f t="shared" si="58"/>
        <v>2.2.3</v>
      </c>
      <c r="N174" s="128" t="str">
        <f t="shared" si="58"/>
        <v>2.2.3.1</v>
      </c>
      <c r="O174" s="128" t="str">
        <f t="shared" si="58"/>
        <v>2.2.3.1.1</v>
      </c>
      <c r="P174" s="129" t="str">
        <f t="shared" si="58"/>
        <v>2.2.3.1.1</v>
      </c>
      <c r="Q174" s="130">
        <f t="shared" si="46"/>
        <v>957.63</v>
      </c>
      <c r="R174" s="128">
        <f t="shared" si="56"/>
        <v>0</v>
      </c>
      <c r="S174" s="128">
        <f t="shared" si="56"/>
        <v>0</v>
      </c>
      <c r="T174" s="128">
        <f t="shared" si="56"/>
        <v>0</v>
      </c>
      <c r="U174" s="128">
        <f t="shared" si="56"/>
        <v>0</v>
      </c>
      <c r="V174" s="128">
        <f t="shared" si="56"/>
        <v>957.63</v>
      </c>
      <c r="W174" s="131">
        <f t="shared" si="42"/>
        <v>957.63</v>
      </c>
      <c r="X174" s="130">
        <f t="shared" si="47"/>
        <v>1190.79</v>
      </c>
      <c r="Y174" s="128">
        <f t="shared" si="57"/>
        <v>0</v>
      </c>
      <c r="Z174" s="128">
        <f t="shared" si="57"/>
        <v>0</v>
      </c>
      <c r="AA174" s="128">
        <f t="shared" si="57"/>
        <v>0</v>
      </c>
      <c r="AB174" s="128">
        <f t="shared" si="57"/>
        <v>0</v>
      </c>
      <c r="AC174" s="128">
        <f t="shared" si="57"/>
        <v>1190.79</v>
      </c>
      <c r="AD174" s="131">
        <f t="shared" si="43"/>
        <v>1190.79</v>
      </c>
      <c r="AE174" s="68"/>
      <c r="AF174" s="132"/>
      <c r="AG174" s="133" t="str">
        <f t="shared" si="52"/>
        <v>2.2.3.1.1</v>
      </c>
      <c r="AH174" s="157">
        <v>102276</v>
      </c>
      <c r="AI174" s="135" t="s">
        <v>62</v>
      </c>
      <c r="AJ174" s="148" t="s">
        <v>260</v>
      </c>
      <c r="AK174" s="136" t="s">
        <v>261</v>
      </c>
      <c r="AL174" s="134" t="s">
        <v>235</v>
      </c>
      <c r="AM174" s="151">
        <v>86.039999999999992</v>
      </c>
      <c r="AN174" s="138">
        <v>11.13</v>
      </c>
      <c r="AO174" s="138">
        <f t="shared" si="55"/>
        <v>13.84</v>
      </c>
      <c r="AP174" s="139">
        <f t="shared" si="49"/>
        <v>957.63</v>
      </c>
      <c r="AQ174" s="139">
        <f t="shared" si="50"/>
        <v>1190.79</v>
      </c>
      <c r="AR174" s="140" t="str">
        <f t="shared" si="51"/>
        <v>2.2.3.1.1</v>
      </c>
      <c r="AS174" s="141"/>
      <c r="AT174" s="142">
        <v>0.24390000000000001</v>
      </c>
      <c r="AU174" s="144">
        <f t="shared" si="53"/>
        <v>957.63</v>
      </c>
      <c r="AV174" s="144">
        <f t="shared" si="54"/>
        <v>1190.79</v>
      </c>
      <c r="AW174" s="145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</row>
    <row r="175" spans="1:69" s="67" customFormat="1" ht="49.5">
      <c r="A175" s="125">
        <f t="shared" si="41"/>
        <v>164</v>
      </c>
      <c r="B175" s="125"/>
      <c r="C175" s="126">
        <v>2</v>
      </c>
      <c r="D175" s="126">
        <v>2</v>
      </c>
      <c r="E175" s="126">
        <v>3</v>
      </c>
      <c r="F175" s="126">
        <v>1</v>
      </c>
      <c r="G175" s="126">
        <v>2</v>
      </c>
      <c r="H175" s="126"/>
      <c r="I175"/>
      <c r="J175" s="127">
        <f t="shared" si="44"/>
        <v>5</v>
      </c>
      <c r="K175" s="128">
        <f t="shared" si="45"/>
        <v>2</v>
      </c>
      <c r="L175" s="128" t="str">
        <f t="shared" si="58"/>
        <v>2.2</v>
      </c>
      <c r="M175" s="128" t="str">
        <f t="shared" si="58"/>
        <v>2.2.3</v>
      </c>
      <c r="N175" s="128" t="str">
        <f t="shared" si="58"/>
        <v>2.2.3.1</v>
      </c>
      <c r="O175" s="128" t="str">
        <f t="shared" si="58"/>
        <v>2.2.3.1.2</v>
      </c>
      <c r="P175" s="129" t="str">
        <f t="shared" si="58"/>
        <v>2.2.3.1.2</v>
      </c>
      <c r="Q175" s="130">
        <f t="shared" si="46"/>
        <v>611.19000000000005</v>
      </c>
      <c r="R175" s="128">
        <f t="shared" si="56"/>
        <v>0</v>
      </c>
      <c r="S175" s="128">
        <f t="shared" si="56"/>
        <v>0</v>
      </c>
      <c r="T175" s="128">
        <f t="shared" si="56"/>
        <v>0</v>
      </c>
      <c r="U175" s="128">
        <f t="shared" si="56"/>
        <v>0</v>
      </c>
      <c r="V175" s="128">
        <f t="shared" si="56"/>
        <v>611.19000000000005</v>
      </c>
      <c r="W175" s="131">
        <f t="shared" si="42"/>
        <v>611.19000000000005</v>
      </c>
      <c r="X175" s="130">
        <f t="shared" si="47"/>
        <v>760.32</v>
      </c>
      <c r="Y175" s="128">
        <f t="shared" si="57"/>
        <v>0</v>
      </c>
      <c r="Z175" s="128">
        <f t="shared" si="57"/>
        <v>0</v>
      </c>
      <c r="AA175" s="128">
        <f t="shared" si="57"/>
        <v>0</v>
      </c>
      <c r="AB175" s="128">
        <f t="shared" si="57"/>
        <v>0</v>
      </c>
      <c r="AC175" s="128">
        <f t="shared" si="57"/>
        <v>760.32</v>
      </c>
      <c r="AD175" s="131">
        <f t="shared" si="43"/>
        <v>760.32</v>
      </c>
      <c r="AE175" s="68"/>
      <c r="AF175" s="132"/>
      <c r="AG175" s="133" t="str">
        <f t="shared" si="52"/>
        <v>2.2.3.1.2</v>
      </c>
      <c r="AH175" s="157">
        <v>90084</v>
      </c>
      <c r="AI175" s="135" t="s">
        <v>62</v>
      </c>
      <c r="AJ175" s="148" t="s">
        <v>262</v>
      </c>
      <c r="AK175" s="136" t="s">
        <v>263</v>
      </c>
      <c r="AL175" s="134" t="s">
        <v>235</v>
      </c>
      <c r="AM175" s="151">
        <v>63.731999999999999</v>
      </c>
      <c r="AN175" s="138">
        <v>9.59</v>
      </c>
      <c r="AO175" s="138">
        <f t="shared" si="55"/>
        <v>11.93</v>
      </c>
      <c r="AP175" s="139">
        <f t="shared" si="49"/>
        <v>611.19000000000005</v>
      </c>
      <c r="AQ175" s="139">
        <f t="shared" si="50"/>
        <v>760.32</v>
      </c>
      <c r="AR175" s="140" t="str">
        <f t="shared" si="51"/>
        <v>2.2.3.1.2</v>
      </c>
      <c r="AS175" s="141"/>
      <c r="AT175" s="142">
        <v>0.24390000000000001</v>
      </c>
      <c r="AU175" s="144">
        <f t="shared" si="53"/>
        <v>611.19000000000005</v>
      </c>
      <c r="AV175" s="144">
        <f t="shared" si="54"/>
        <v>760.32</v>
      </c>
      <c r="AW175" s="14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</row>
    <row r="176" spans="1:69" s="67" customFormat="1" ht="49.5">
      <c r="A176" s="125">
        <f t="shared" si="41"/>
        <v>165</v>
      </c>
      <c r="B176" s="125"/>
      <c r="C176" s="126">
        <v>2</v>
      </c>
      <c r="D176" s="126">
        <v>2</v>
      </c>
      <c r="E176" s="126">
        <v>3</v>
      </c>
      <c r="F176" s="126">
        <v>1</v>
      </c>
      <c r="G176" s="126">
        <v>3</v>
      </c>
      <c r="H176" s="126"/>
      <c r="I176"/>
      <c r="J176" s="127">
        <f t="shared" si="44"/>
        <v>5</v>
      </c>
      <c r="K176" s="128">
        <f t="shared" si="45"/>
        <v>2</v>
      </c>
      <c r="L176" s="128" t="str">
        <f t="shared" si="58"/>
        <v>2.2</v>
      </c>
      <c r="M176" s="128" t="str">
        <f t="shared" si="58"/>
        <v>2.2.3</v>
      </c>
      <c r="N176" s="128" t="str">
        <f t="shared" si="58"/>
        <v>2.2.3.1</v>
      </c>
      <c r="O176" s="128" t="str">
        <f t="shared" si="58"/>
        <v>2.2.3.1.3</v>
      </c>
      <c r="P176" s="129" t="str">
        <f t="shared" si="58"/>
        <v>2.2.3.1.3</v>
      </c>
      <c r="Q176" s="130">
        <f t="shared" si="46"/>
        <v>366.6</v>
      </c>
      <c r="R176" s="128">
        <f t="shared" si="56"/>
        <v>0</v>
      </c>
      <c r="S176" s="128">
        <f t="shared" si="56"/>
        <v>0</v>
      </c>
      <c r="T176" s="128">
        <f t="shared" si="56"/>
        <v>0</v>
      </c>
      <c r="U176" s="128">
        <f t="shared" si="56"/>
        <v>0</v>
      </c>
      <c r="V176" s="128">
        <f t="shared" si="56"/>
        <v>366.6</v>
      </c>
      <c r="W176" s="131">
        <f t="shared" si="42"/>
        <v>366.6</v>
      </c>
      <c r="X176" s="130">
        <f t="shared" si="47"/>
        <v>456.03</v>
      </c>
      <c r="Y176" s="128">
        <f t="shared" si="57"/>
        <v>0</v>
      </c>
      <c r="Z176" s="128">
        <f t="shared" si="57"/>
        <v>0</v>
      </c>
      <c r="AA176" s="128">
        <f t="shared" si="57"/>
        <v>0</v>
      </c>
      <c r="AB176" s="128">
        <f t="shared" si="57"/>
        <v>0</v>
      </c>
      <c r="AC176" s="128">
        <f t="shared" si="57"/>
        <v>456.03</v>
      </c>
      <c r="AD176" s="131">
        <f t="shared" si="43"/>
        <v>456.03</v>
      </c>
      <c r="AE176" s="68"/>
      <c r="AF176" s="132"/>
      <c r="AG176" s="133" t="str">
        <f t="shared" si="52"/>
        <v>2.2.3.1.3</v>
      </c>
      <c r="AH176" s="156">
        <v>90086</v>
      </c>
      <c r="AI176" s="135" t="s">
        <v>62</v>
      </c>
      <c r="AJ176" s="148" t="s">
        <v>264</v>
      </c>
      <c r="AK176" s="136" t="s">
        <v>265</v>
      </c>
      <c r="AL176" s="134" t="s">
        <v>235</v>
      </c>
      <c r="AM176" s="151">
        <v>40.463999999999999</v>
      </c>
      <c r="AN176" s="138">
        <v>9.06</v>
      </c>
      <c r="AO176" s="138">
        <f t="shared" si="55"/>
        <v>11.27</v>
      </c>
      <c r="AP176" s="139">
        <f t="shared" si="49"/>
        <v>366.6</v>
      </c>
      <c r="AQ176" s="139">
        <f t="shared" si="50"/>
        <v>456.03</v>
      </c>
      <c r="AR176" s="140" t="str">
        <f t="shared" si="51"/>
        <v>2.2.3.1.3</v>
      </c>
      <c r="AS176" s="141"/>
      <c r="AT176" s="142">
        <v>0.24390000000000001</v>
      </c>
      <c r="AU176" s="144">
        <f t="shared" si="53"/>
        <v>366.6</v>
      </c>
      <c r="AV176" s="144">
        <f t="shared" si="54"/>
        <v>456.03</v>
      </c>
      <c r="AW176" s="145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</row>
    <row r="177" spans="1:69" s="67" customFormat="1" ht="19.5" customHeight="1">
      <c r="A177" s="125">
        <f t="shared" si="41"/>
        <v>166</v>
      </c>
      <c r="B177" s="125" t="s">
        <v>90</v>
      </c>
      <c r="C177" s="126">
        <v>2</v>
      </c>
      <c r="D177" s="126">
        <v>2</v>
      </c>
      <c r="E177" s="126">
        <v>3</v>
      </c>
      <c r="F177" s="126">
        <v>2</v>
      </c>
      <c r="G177" s="126"/>
      <c r="H177" s="126"/>
      <c r="I177"/>
      <c r="J177" s="127">
        <f t="shared" si="44"/>
        <v>4</v>
      </c>
      <c r="K177" s="128">
        <f t="shared" si="45"/>
        <v>2</v>
      </c>
      <c r="L177" s="128" t="str">
        <f t="shared" si="58"/>
        <v>2.2</v>
      </c>
      <c r="M177" s="128" t="str">
        <f t="shared" si="58"/>
        <v>2.2.3</v>
      </c>
      <c r="N177" s="128" t="str">
        <f t="shared" si="58"/>
        <v>2.2.3.2</v>
      </c>
      <c r="O177" s="128" t="str">
        <f t="shared" si="58"/>
        <v>2.2.3.2</v>
      </c>
      <c r="P177" s="129" t="str">
        <f t="shared" si="58"/>
        <v>2.2.3.2</v>
      </c>
      <c r="Q177" s="130">
        <f t="shared" si="46"/>
        <v>0</v>
      </c>
      <c r="R177" s="128">
        <f t="shared" si="56"/>
        <v>0</v>
      </c>
      <c r="S177" s="128">
        <f t="shared" si="56"/>
        <v>0</v>
      </c>
      <c r="T177" s="128">
        <f t="shared" si="56"/>
        <v>0</v>
      </c>
      <c r="U177" s="128">
        <f t="shared" si="56"/>
        <v>327.85999999999996</v>
      </c>
      <c r="V177" s="128">
        <f t="shared" si="56"/>
        <v>0</v>
      </c>
      <c r="W177" s="131">
        <f t="shared" si="42"/>
        <v>0</v>
      </c>
      <c r="X177" s="130">
        <f t="shared" si="47"/>
        <v>0</v>
      </c>
      <c r="Y177" s="128">
        <f t="shared" si="57"/>
        <v>0</v>
      </c>
      <c r="Z177" s="128">
        <f t="shared" si="57"/>
        <v>0</v>
      </c>
      <c r="AA177" s="128">
        <f t="shared" si="57"/>
        <v>0</v>
      </c>
      <c r="AB177" s="128">
        <f t="shared" si="57"/>
        <v>407.9</v>
      </c>
      <c r="AC177" s="128">
        <f t="shared" si="57"/>
        <v>0</v>
      </c>
      <c r="AD177" s="131">
        <f t="shared" si="43"/>
        <v>0</v>
      </c>
      <c r="AE177" s="68"/>
      <c r="AF177" s="132"/>
      <c r="AG177" s="133" t="str">
        <f t="shared" si="52"/>
        <v>2.2.3.2</v>
      </c>
      <c r="AH177" s="156"/>
      <c r="AI177" s="135" t="s">
        <v>73</v>
      </c>
      <c r="AJ177" s="148" t="s">
        <v>190</v>
      </c>
      <c r="AK177" s="136" t="s">
        <v>101</v>
      </c>
      <c r="AL177" s="134"/>
      <c r="AM177" s="151">
        <v>0</v>
      </c>
      <c r="AN177" s="138"/>
      <c r="AO177" s="138">
        <f t="shared" si="55"/>
        <v>0</v>
      </c>
      <c r="AP177" s="139">
        <f t="shared" si="49"/>
        <v>327.85999999999996</v>
      </c>
      <c r="AQ177" s="139">
        <f t="shared" si="50"/>
        <v>407.9</v>
      </c>
      <c r="AR177" s="140" t="str">
        <f t="shared" si="51"/>
        <v>2.2.3.2</v>
      </c>
      <c r="AS177" s="141" t="s">
        <v>73</v>
      </c>
      <c r="AT177" s="142">
        <v>0</v>
      </c>
      <c r="AU177" s="144" t="str">
        <f t="shared" si="53"/>
        <v/>
      </c>
      <c r="AV177" s="144">
        <f t="shared" si="54"/>
        <v>0</v>
      </c>
      <c r="AW177" s="145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 s="146"/>
      <c r="BQ177" s="146"/>
    </row>
    <row r="178" spans="1:69" s="67" customFormat="1" ht="49.9" customHeight="1">
      <c r="A178" s="125">
        <f t="shared" si="41"/>
        <v>167</v>
      </c>
      <c r="B178" s="125"/>
      <c r="C178" s="126">
        <v>2</v>
      </c>
      <c r="D178" s="126">
        <v>2</v>
      </c>
      <c r="E178" s="126">
        <v>3</v>
      </c>
      <c r="F178" s="126">
        <v>2</v>
      </c>
      <c r="G178" s="126">
        <v>1</v>
      </c>
      <c r="H178" s="126"/>
      <c r="I178"/>
      <c r="J178" s="127">
        <f t="shared" si="44"/>
        <v>5</v>
      </c>
      <c r="K178" s="128">
        <f t="shared" si="45"/>
        <v>2</v>
      </c>
      <c r="L178" s="128" t="str">
        <f t="shared" si="58"/>
        <v>2.2</v>
      </c>
      <c r="M178" s="128" t="str">
        <f t="shared" si="58"/>
        <v>2.2.3</v>
      </c>
      <c r="N178" s="128" t="str">
        <f t="shared" si="58"/>
        <v>2.2.3.2</v>
      </c>
      <c r="O178" s="128" t="str">
        <f t="shared" si="58"/>
        <v>2.2.3.2.1</v>
      </c>
      <c r="P178" s="129" t="str">
        <f t="shared" si="58"/>
        <v>2.2.3.2.1</v>
      </c>
      <c r="Q178" s="130">
        <f t="shared" si="46"/>
        <v>172.56</v>
      </c>
      <c r="R178" s="128">
        <f t="shared" si="56"/>
        <v>0</v>
      </c>
      <c r="S178" s="128">
        <f t="shared" si="56"/>
        <v>0</v>
      </c>
      <c r="T178" s="128">
        <f t="shared" si="56"/>
        <v>0</v>
      </c>
      <c r="U178" s="128">
        <f t="shared" si="56"/>
        <v>0</v>
      </c>
      <c r="V178" s="128">
        <f t="shared" si="56"/>
        <v>172.56</v>
      </c>
      <c r="W178" s="131">
        <f t="shared" si="42"/>
        <v>172.56</v>
      </c>
      <c r="X178" s="130">
        <f t="shared" si="47"/>
        <v>214.69</v>
      </c>
      <c r="Y178" s="128">
        <f t="shared" si="57"/>
        <v>0</v>
      </c>
      <c r="Z178" s="128">
        <f t="shared" si="57"/>
        <v>0</v>
      </c>
      <c r="AA178" s="128">
        <f t="shared" si="57"/>
        <v>0</v>
      </c>
      <c r="AB178" s="128">
        <f t="shared" si="57"/>
        <v>0</v>
      </c>
      <c r="AC178" s="128">
        <f t="shared" si="57"/>
        <v>214.69</v>
      </c>
      <c r="AD178" s="131">
        <f t="shared" si="43"/>
        <v>214.69</v>
      </c>
      <c r="AE178" s="68"/>
      <c r="AF178" s="132"/>
      <c r="AG178" s="133" t="str">
        <f t="shared" si="52"/>
        <v>2.2.3.2.1</v>
      </c>
      <c r="AH178" s="157">
        <v>102282</v>
      </c>
      <c r="AI178" s="135" t="s">
        <v>62</v>
      </c>
      <c r="AJ178" s="148" t="s">
        <v>268</v>
      </c>
      <c r="AK178" s="136" t="s">
        <v>269</v>
      </c>
      <c r="AL178" s="134" t="s">
        <v>235</v>
      </c>
      <c r="AM178" s="151">
        <v>13.949999999999996</v>
      </c>
      <c r="AN178" s="138">
        <v>12.37</v>
      </c>
      <c r="AO178" s="138">
        <f t="shared" si="55"/>
        <v>15.39</v>
      </c>
      <c r="AP178" s="139">
        <f t="shared" si="49"/>
        <v>172.56</v>
      </c>
      <c r="AQ178" s="139">
        <f t="shared" si="50"/>
        <v>214.69</v>
      </c>
      <c r="AR178" s="140" t="str">
        <f t="shared" si="51"/>
        <v>2.2.3.2.1</v>
      </c>
      <c r="AS178" s="141" t="s">
        <v>73</v>
      </c>
      <c r="AT178" s="142">
        <v>0.24390000000000001</v>
      </c>
      <c r="AU178" s="144">
        <f t="shared" si="53"/>
        <v>172.56</v>
      </c>
      <c r="AV178" s="144">
        <f t="shared" si="54"/>
        <v>214.69</v>
      </c>
      <c r="AW178" s="145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 s="67">
        <f>SUMIF(AF:AF,"SIM",BN:BN)</f>
        <v>0</v>
      </c>
    </row>
    <row r="179" spans="1:69" s="67" customFormat="1" ht="49.9" customHeight="1">
      <c r="A179" s="125">
        <f t="shared" si="41"/>
        <v>168</v>
      </c>
      <c r="B179" s="125"/>
      <c r="C179" s="126">
        <v>2</v>
      </c>
      <c r="D179" s="126">
        <v>2</v>
      </c>
      <c r="E179" s="126">
        <v>3</v>
      </c>
      <c r="F179" s="126">
        <v>2</v>
      </c>
      <c r="G179" s="126">
        <v>2</v>
      </c>
      <c r="H179" s="126"/>
      <c r="I179"/>
      <c r="J179" s="127">
        <f t="shared" si="44"/>
        <v>5</v>
      </c>
      <c r="K179" s="128">
        <f t="shared" si="45"/>
        <v>2</v>
      </c>
      <c r="L179" s="128" t="str">
        <f t="shared" si="58"/>
        <v>2.2</v>
      </c>
      <c r="M179" s="128" t="str">
        <f t="shared" si="58"/>
        <v>2.2.3</v>
      </c>
      <c r="N179" s="128" t="str">
        <f t="shared" si="58"/>
        <v>2.2.3.2</v>
      </c>
      <c r="O179" s="128" t="str">
        <f t="shared" si="58"/>
        <v>2.2.3.2.2</v>
      </c>
      <c r="P179" s="129" t="str">
        <f t="shared" si="58"/>
        <v>2.2.3.2.2</v>
      </c>
      <c r="Q179" s="130">
        <f t="shared" si="46"/>
        <v>89.09</v>
      </c>
      <c r="R179" s="128">
        <f t="shared" si="56"/>
        <v>0</v>
      </c>
      <c r="S179" s="128">
        <f t="shared" si="56"/>
        <v>0</v>
      </c>
      <c r="T179" s="128">
        <f t="shared" si="56"/>
        <v>0</v>
      </c>
      <c r="U179" s="128">
        <f t="shared" si="56"/>
        <v>0</v>
      </c>
      <c r="V179" s="128">
        <f t="shared" si="56"/>
        <v>89.09</v>
      </c>
      <c r="W179" s="131">
        <f t="shared" si="42"/>
        <v>89.09</v>
      </c>
      <c r="X179" s="130">
        <f t="shared" si="47"/>
        <v>110.86</v>
      </c>
      <c r="Y179" s="128">
        <f t="shared" si="57"/>
        <v>0</v>
      </c>
      <c r="Z179" s="128">
        <f t="shared" si="57"/>
        <v>0</v>
      </c>
      <c r="AA179" s="128">
        <f t="shared" si="57"/>
        <v>0</v>
      </c>
      <c r="AB179" s="128">
        <f t="shared" si="57"/>
        <v>0</v>
      </c>
      <c r="AC179" s="128">
        <f t="shared" si="57"/>
        <v>110.86</v>
      </c>
      <c r="AD179" s="131">
        <f t="shared" si="43"/>
        <v>110.86</v>
      </c>
      <c r="AE179" s="68"/>
      <c r="AF179" s="132"/>
      <c r="AG179" s="133" t="str">
        <f t="shared" si="52"/>
        <v>2.2.3.2.2</v>
      </c>
      <c r="AH179" s="157">
        <v>102284</v>
      </c>
      <c r="AI179" s="135" t="s">
        <v>62</v>
      </c>
      <c r="AJ179" s="148" t="s">
        <v>270</v>
      </c>
      <c r="AK179" s="136" t="s">
        <v>271</v>
      </c>
      <c r="AL179" s="134" t="s">
        <v>235</v>
      </c>
      <c r="AM179" s="151">
        <v>8.3729999999999976</v>
      </c>
      <c r="AN179" s="138">
        <v>10.64</v>
      </c>
      <c r="AO179" s="138">
        <f t="shared" si="55"/>
        <v>13.24</v>
      </c>
      <c r="AP179" s="139">
        <f t="shared" si="49"/>
        <v>89.09</v>
      </c>
      <c r="AQ179" s="139">
        <f t="shared" si="50"/>
        <v>110.86</v>
      </c>
      <c r="AR179" s="140" t="str">
        <f t="shared" si="51"/>
        <v>2.2.3.2.2</v>
      </c>
      <c r="AS179" s="141" t="s">
        <v>73</v>
      </c>
      <c r="AT179" s="142">
        <v>0.24390000000000001</v>
      </c>
      <c r="AU179" s="144">
        <f t="shared" si="53"/>
        <v>89.09</v>
      </c>
      <c r="AV179" s="144">
        <f t="shared" si="54"/>
        <v>110.86</v>
      </c>
      <c r="AW179" s="145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 s="67">
        <f>SUMIF(AF:AF,"SIM",BN:BN)</f>
        <v>0</v>
      </c>
    </row>
    <row r="180" spans="1:69" s="67" customFormat="1" ht="49.9" customHeight="1">
      <c r="A180" s="125">
        <f t="shared" si="41"/>
        <v>169</v>
      </c>
      <c r="B180" s="125"/>
      <c r="C180" s="126">
        <v>2</v>
      </c>
      <c r="D180" s="126">
        <v>2</v>
      </c>
      <c r="E180" s="126">
        <v>3</v>
      </c>
      <c r="F180" s="126">
        <v>2</v>
      </c>
      <c r="G180" s="126">
        <v>3</v>
      </c>
      <c r="H180" s="126"/>
      <c r="I180"/>
      <c r="J180" s="127">
        <f t="shared" si="44"/>
        <v>5</v>
      </c>
      <c r="K180" s="128">
        <f t="shared" si="45"/>
        <v>2</v>
      </c>
      <c r="L180" s="128" t="str">
        <f t="shared" si="58"/>
        <v>2.2</v>
      </c>
      <c r="M180" s="128" t="str">
        <f t="shared" si="58"/>
        <v>2.2.3</v>
      </c>
      <c r="N180" s="128" t="str">
        <f t="shared" si="58"/>
        <v>2.2.3.2</v>
      </c>
      <c r="O180" s="128" t="str">
        <f t="shared" si="58"/>
        <v>2.2.3.2.3</v>
      </c>
      <c r="P180" s="129" t="str">
        <f t="shared" si="58"/>
        <v>2.2.3.2.3</v>
      </c>
      <c r="Q180" s="130">
        <f t="shared" si="46"/>
        <v>66.209999999999994</v>
      </c>
      <c r="R180" s="128">
        <f t="shared" si="56"/>
        <v>0</v>
      </c>
      <c r="S180" s="128">
        <f t="shared" si="56"/>
        <v>0</v>
      </c>
      <c r="T180" s="128">
        <f t="shared" si="56"/>
        <v>0</v>
      </c>
      <c r="U180" s="128">
        <f t="shared" si="56"/>
        <v>0</v>
      </c>
      <c r="V180" s="128">
        <f t="shared" si="56"/>
        <v>66.209999999999994</v>
      </c>
      <c r="W180" s="131">
        <f t="shared" si="42"/>
        <v>66.209999999999994</v>
      </c>
      <c r="X180" s="130">
        <f t="shared" si="47"/>
        <v>82.35</v>
      </c>
      <c r="Y180" s="128">
        <f t="shared" si="57"/>
        <v>0</v>
      </c>
      <c r="Z180" s="128">
        <f t="shared" si="57"/>
        <v>0</v>
      </c>
      <c r="AA180" s="128">
        <f t="shared" si="57"/>
        <v>0</v>
      </c>
      <c r="AB180" s="128">
        <f t="shared" si="57"/>
        <v>0</v>
      </c>
      <c r="AC180" s="128">
        <f t="shared" si="57"/>
        <v>82.35</v>
      </c>
      <c r="AD180" s="131">
        <f t="shared" si="43"/>
        <v>82.35</v>
      </c>
      <c r="AE180" s="68"/>
      <c r="AF180" s="132"/>
      <c r="AG180" s="133" t="str">
        <f t="shared" si="52"/>
        <v>2.2.3.2.3</v>
      </c>
      <c r="AH180" s="157">
        <v>102285</v>
      </c>
      <c r="AI180" s="135" t="s">
        <v>62</v>
      </c>
      <c r="AJ180" s="148" t="s">
        <v>272</v>
      </c>
      <c r="AK180" s="136" t="s">
        <v>273</v>
      </c>
      <c r="AL180" s="134" t="s">
        <v>235</v>
      </c>
      <c r="AM180" s="151">
        <v>6.5879999999999983</v>
      </c>
      <c r="AN180" s="138">
        <v>10.050000000000001</v>
      </c>
      <c r="AO180" s="138">
        <f t="shared" si="55"/>
        <v>12.5</v>
      </c>
      <c r="AP180" s="139">
        <f t="shared" si="49"/>
        <v>66.209999999999994</v>
      </c>
      <c r="AQ180" s="139">
        <f t="shared" si="50"/>
        <v>82.35</v>
      </c>
      <c r="AR180" s="140" t="str">
        <f t="shared" si="51"/>
        <v>2.2.3.2.3</v>
      </c>
      <c r="AS180" s="141" t="s">
        <v>73</v>
      </c>
      <c r="AT180" s="142">
        <v>0.24390000000000001</v>
      </c>
      <c r="AU180" s="144">
        <f t="shared" si="53"/>
        <v>66.209999999999994</v>
      </c>
      <c r="AV180" s="144">
        <f t="shared" si="54"/>
        <v>82.35</v>
      </c>
      <c r="AW180" s="145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 s="67">
        <f>SUMIF(AF:AF,"SIM",BN:BN)</f>
        <v>0</v>
      </c>
    </row>
    <row r="181" spans="1:69" s="67" customFormat="1" ht="15" customHeight="1">
      <c r="A181" s="125">
        <f t="shared" si="41"/>
        <v>170</v>
      </c>
      <c r="B181" s="125" t="s">
        <v>90</v>
      </c>
      <c r="C181" s="126">
        <v>2</v>
      </c>
      <c r="D181" s="126">
        <v>2</v>
      </c>
      <c r="E181" s="126">
        <v>3</v>
      </c>
      <c r="F181" s="126">
        <v>3</v>
      </c>
      <c r="G181" s="126"/>
      <c r="H181" s="126"/>
      <c r="I181"/>
      <c r="J181" s="127">
        <f t="shared" si="44"/>
        <v>4</v>
      </c>
      <c r="K181" s="128">
        <f t="shared" si="45"/>
        <v>2</v>
      </c>
      <c r="L181" s="128" t="str">
        <f t="shared" si="58"/>
        <v>2.2</v>
      </c>
      <c r="M181" s="128" t="str">
        <f t="shared" si="58"/>
        <v>2.2.3</v>
      </c>
      <c r="N181" s="128" t="str">
        <f t="shared" si="58"/>
        <v>2.2.3.3</v>
      </c>
      <c r="O181" s="128" t="str">
        <f t="shared" si="58"/>
        <v>2.2.3.3</v>
      </c>
      <c r="P181" s="129" t="str">
        <f t="shared" si="58"/>
        <v>2.2.3.3</v>
      </c>
      <c r="Q181" s="130">
        <f t="shared" si="46"/>
        <v>0</v>
      </c>
      <c r="R181" s="128">
        <f t="shared" si="56"/>
        <v>0</v>
      </c>
      <c r="S181" s="128">
        <f t="shared" si="56"/>
        <v>0</v>
      </c>
      <c r="T181" s="128">
        <f t="shared" si="56"/>
        <v>0</v>
      </c>
      <c r="U181" s="128">
        <f t="shared" si="56"/>
        <v>10894.7</v>
      </c>
      <c r="V181" s="128">
        <f t="shared" si="56"/>
        <v>0</v>
      </c>
      <c r="W181" s="131">
        <f t="shared" si="42"/>
        <v>0</v>
      </c>
      <c r="X181" s="130">
        <f t="shared" si="47"/>
        <v>0</v>
      </c>
      <c r="Y181" s="128">
        <f t="shared" si="57"/>
        <v>0</v>
      </c>
      <c r="Z181" s="128">
        <f t="shared" si="57"/>
        <v>0</v>
      </c>
      <c r="AA181" s="128">
        <f t="shared" si="57"/>
        <v>0</v>
      </c>
      <c r="AB181" s="128">
        <f t="shared" si="57"/>
        <v>13552.02</v>
      </c>
      <c r="AC181" s="128">
        <f t="shared" si="57"/>
        <v>0</v>
      </c>
      <c r="AD181" s="131">
        <f t="shared" si="43"/>
        <v>0</v>
      </c>
      <c r="AE181" s="68"/>
      <c r="AF181" s="132"/>
      <c r="AG181" s="133" t="str">
        <f t="shared" si="52"/>
        <v>2.2.3.3</v>
      </c>
      <c r="AH181" s="156"/>
      <c r="AI181" s="135" t="s">
        <v>73</v>
      </c>
      <c r="AJ181" s="148" t="s">
        <v>190</v>
      </c>
      <c r="AK181" s="136" t="s">
        <v>147</v>
      </c>
      <c r="AL181" s="134"/>
      <c r="AM181" s="151">
        <v>0</v>
      </c>
      <c r="AN181" s="138"/>
      <c r="AO181" s="138">
        <f t="shared" si="55"/>
        <v>0</v>
      </c>
      <c r="AP181" s="139">
        <f t="shared" si="49"/>
        <v>10894.7</v>
      </c>
      <c r="AQ181" s="139">
        <f t="shared" si="50"/>
        <v>13552.02</v>
      </c>
      <c r="AR181" s="140" t="str">
        <f t="shared" si="51"/>
        <v>2.2.3.3</v>
      </c>
      <c r="AS181" s="141" t="s">
        <v>73</v>
      </c>
      <c r="AT181" s="142">
        <v>0</v>
      </c>
      <c r="AU181" s="144" t="str">
        <f t="shared" si="53"/>
        <v/>
      </c>
      <c r="AV181" s="144">
        <f t="shared" si="54"/>
        <v>0</v>
      </c>
      <c r="AW181" s="145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 s="146"/>
      <c r="BQ181" s="146"/>
    </row>
    <row r="182" spans="1:69" s="67" customFormat="1" ht="15" customHeight="1">
      <c r="A182" s="125">
        <f t="shared" si="41"/>
        <v>171</v>
      </c>
      <c r="B182" s="125"/>
      <c r="C182" s="126">
        <v>2</v>
      </c>
      <c r="D182" s="126">
        <v>2</v>
      </c>
      <c r="E182" s="126">
        <v>3</v>
      </c>
      <c r="F182" s="126">
        <v>3</v>
      </c>
      <c r="G182" s="126">
        <v>1</v>
      </c>
      <c r="H182" s="126"/>
      <c r="I182"/>
      <c r="J182" s="127">
        <f t="shared" si="44"/>
        <v>5</v>
      </c>
      <c r="K182" s="128">
        <f t="shared" si="45"/>
        <v>2</v>
      </c>
      <c r="L182" s="128" t="str">
        <f t="shared" si="58"/>
        <v>2.2</v>
      </c>
      <c r="M182" s="128" t="str">
        <f t="shared" si="58"/>
        <v>2.2.3</v>
      </c>
      <c r="N182" s="128" t="str">
        <f t="shared" si="58"/>
        <v>2.2.3.3</v>
      </c>
      <c r="O182" s="128" t="str">
        <f t="shared" si="58"/>
        <v>2.2.3.3.1</v>
      </c>
      <c r="P182" s="129" t="str">
        <f t="shared" si="58"/>
        <v>2.2.3.3.1</v>
      </c>
      <c r="Q182" s="130">
        <f t="shared" si="46"/>
        <v>10894.7</v>
      </c>
      <c r="R182" s="128">
        <f t="shared" si="56"/>
        <v>0</v>
      </c>
      <c r="S182" s="128">
        <f t="shared" si="56"/>
        <v>0</v>
      </c>
      <c r="T182" s="128">
        <f t="shared" si="56"/>
        <v>0</v>
      </c>
      <c r="U182" s="128">
        <f t="shared" si="56"/>
        <v>0</v>
      </c>
      <c r="V182" s="128">
        <f t="shared" si="56"/>
        <v>10894.7</v>
      </c>
      <c r="W182" s="131">
        <f t="shared" si="42"/>
        <v>10894.7</v>
      </c>
      <c r="X182" s="130">
        <f t="shared" si="47"/>
        <v>13552.02</v>
      </c>
      <c r="Y182" s="128">
        <f t="shared" si="57"/>
        <v>0</v>
      </c>
      <c r="Z182" s="128">
        <f t="shared" si="57"/>
        <v>0</v>
      </c>
      <c r="AA182" s="128">
        <f t="shared" si="57"/>
        <v>0</v>
      </c>
      <c r="AB182" s="128">
        <f t="shared" si="57"/>
        <v>0</v>
      </c>
      <c r="AC182" s="128">
        <f t="shared" si="57"/>
        <v>13552.02</v>
      </c>
      <c r="AD182" s="131">
        <f t="shared" si="43"/>
        <v>13552.02</v>
      </c>
      <c r="AE182" s="68"/>
      <c r="AF182" s="132"/>
      <c r="AG182" s="133" t="str">
        <f t="shared" si="52"/>
        <v>2.2.3.3.1</v>
      </c>
      <c r="AH182" s="157">
        <v>93358</v>
      </c>
      <c r="AI182" s="135" t="s">
        <v>62</v>
      </c>
      <c r="AJ182" s="148" t="s">
        <v>388</v>
      </c>
      <c r="AK182" s="136" t="s">
        <v>389</v>
      </c>
      <c r="AL182" s="134" t="s">
        <v>235</v>
      </c>
      <c r="AM182" s="151">
        <v>163.83000000000001</v>
      </c>
      <c r="AN182" s="138">
        <v>66.5</v>
      </c>
      <c r="AO182" s="138">
        <f t="shared" si="55"/>
        <v>82.72</v>
      </c>
      <c r="AP182" s="139">
        <f t="shared" si="49"/>
        <v>10894.7</v>
      </c>
      <c r="AQ182" s="139">
        <f t="shared" si="50"/>
        <v>13552.02</v>
      </c>
      <c r="AR182" s="140" t="str">
        <f t="shared" si="51"/>
        <v>2.2.3.3.1</v>
      </c>
      <c r="AS182" s="141" t="s">
        <v>73</v>
      </c>
      <c r="AT182" s="142">
        <v>0.24390000000000001</v>
      </c>
      <c r="AU182" s="144">
        <f t="shared" si="53"/>
        <v>10894.7</v>
      </c>
      <c r="AV182" s="144">
        <f t="shared" si="54"/>
        <v>13552.02</v>
      </c>
      <c r="AW182" s="145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 s="67">
        <f>SUMIF(AF:AF,"SIM",BN:BN)</f>
        <v>0</v>
      </c>
    </row>
    <row r="183" spans="1:69" s="67" customFormat="1" ht="15" customHeight="1">
      <c r="A183" s="125">
        <f t="shared" si="41"/>
        <v>172</v>
      </c>
      <c r="B183" s="125" t="s">
        <v>90</v>
      </c>
      <c r="C183" s="126">
        <v>2</v>
      </c>
      <c r="D183" s="126">
        <v>2</v>
      </c>
      <c r="E183" s="126">
        <v>3</v>
      </c>
      <c r="F183" s="126">
        <v>4</v>
      </c>
      <c r="G183" s="126"/>
      <c r="H183" s="126"/>
      <c r="I183"/>
      <c r="J183" s="127">
        <f t="shared" si="44"/>
        <v>4</v>
      </c>
      <c r="K183" s="128">
        <f t="shared" si="45"/>
        <v>2</v>
      </c>
      <c r="L183" s="128" t="str">
        <f t="shared" si="58"/>
        <v>2.2</v>
      </c>
      <c r="M183" s="128" t="str">
        <f t="shared" si="58"/>
        <v>2.2.3</v>
      </c>
      <c r="N183" s="128" t="str">
        <f t="shared" si="58"/>
        <v>2.2.3.4</v>
      </c>
      <c r="O183" s="128" t="str">
        <f t="shared" si="58"/>
        <v>2.2.3.4</v>
      </c>
      <c r="P183" s="129" t="str">
        <f t="shared" si="58"/>
        <v>2.2.3.4</v>
      </c>
      <c r="Q183" s="130">
        <f t="shared" si="46"/>
        <v>0</v>
      </c>
      <c r="R183" s="128">
        <f t="shared" si="56"/>
        <v>0</v>
      </c>
      <c r="S183" s="128">
        <f t="shared" si="56"/>
        <v>0</v>
      </c>
      <c r="T183" s="128">
        <f t="shared" si="56"/>
        <v>0</v>
      </c>
      <c r="U183" s="128">
        <f t="shared" si="56"/>
        <v>62.42</v>
      </c>
      <c r="V183" s="128">
        <f t="shared" si="56"/>
        <v>0</v>
      </c>
      <c r="W183" s="131">
        <f t="shared" si="42"/>
        <v>0</v>
      </c>
      <c r="X183" s="130">
        <f t="shared" si="47"/>
        <v>0</v>
      </c>
      <c r="Y183" s="128">
        <f t="shared" si="57"/>
        <v>0</v>
      </c>
      <c r="Z183" s="128">
        <f t="shared" si="57"/>
        <v>0</v>
      </c>
      <c r="AA183" s="128">
        <f t="shared" si="57"/>
        <v>0</v>
      </c>
      <c r="AB183" s="128">
        <f t="shared" si="57"/>
        <v>77.64</v>
      </c>
      <c r="AC183" s="128">
        <f t="shared" si="57"/>
        <v>0</v>
      </c>
      <c r="AD183" s="131">
        <f t="shared" si="43"/>
        <v>0</v>
      </c>
      <c r="AE183" s="68"/>
      <c r="AF183" s="132"/>
      <c r="AG183" s="133" t="str">
        <f t="shared" si="52"/>
        <v>2.2.3.4</v>
      </c>
      <c r="AH183" s="156"/>
      <c r="AI183" s="135" t="s">
        <v>73</v>
      </c>
      <c r="AJ183" s="148" t="s">
        <v>190</v>
      </c>
      <c r="AK183" s="136" t="s">
        <v>103</v>
      </c>
      <c r="AL183" s="134"/>
      <c r="AM183" s="151">
        <v>0</v>
      </c>
      <c r="AN183" s="138"/>
      <c r="AO183" s="138">
        <f t="shared" si="55"/>
        <v>0</v>
      </c>
      <c r="AP183" s="139">
        <f t="shared" si="49"/>
        <v>62.42</v>
      </c>
      <c r="AQ183" s="139">
        <f t="shared" si="50"/>
        <v>77.64</v>
      </c>
      <c r="AR183" s="140" t="str">
        <f t="shared" si="51"/>
        <v>2.2.3.4</v>
      </c>
      <c r="AS183" s="141" t="s">
        <v>73</v>
      </c>
      <c r="AT183" s="142">
        <v>0</v>
      </c>
      <c r="AU183" s="144" t="str">
        <f t="shared" si="53"/>
        <v/>
      </c>
      <c r="AV183" s="144">
        <f t="shared" si="54"/>
        <v>0</v>
      </c>
      <c r="AW183" s="145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</row>
    <row r="184" spans="1:69" s="67" customFormat="1" ht="15" customHeight="1">
      <c r="A184" s="125">
        <f t="shared" si="41"/>
        <v>173</v>
      </c>
      <c r="B184" s="125"/>
      <c r="C184" s="126">
        <v>2</v>
      </c>
      <c r="D184" s="126">
        <v>2</v>
      </c>
      <c r="E184" s="126">
        <v>3</v>
      </c>
      <c r="F184" s="126">
        <v>4</v>
      </c>
      <c r="G184" s="126">
        <v>1</v>
      </c>
      <c r="H184" s="126"/>
      <c r="I184"/>
      <c r="J184" s="127">
        <f t="shared" si="44"/>
        <v>5</v>
      </c>
      <c r="K184" s="128">
        <f t="shared" si="45"/>
        <v>2</v>
      </c>
      <c r="L184" s="128" t="str">
        <f t="shared" si="58"/>
        <v>2.2</v>
      </c>
      <c r="M184" s="128" t="str">
        <f t="shared" si="58"/>
        <v>2.2.3</v>
      </c>
      <c r="N184" s="128" t="str">
        <f t="shared" si="58"/>
        <v>2.2.3.4</v>
      </c>
      <c r="O184" s="128" t="str">
        <f t="shared" si="58"/>
        <v>2.2.3.4.1</v>
      </c>
      <c r="P184" s="129" t="str">
        <f t="shared" si="58"/>
        <v>2.2.3.4.1</v>
      </c>
      <c r="Q184" s="130">
        <f t="shared" si="46"/>
        <v>62.42</v>
      </c>
      <c r="R184" s="128">
        <f t="shared" si="56"/>
        <v>0</v>
      </c>
      <c r="S184" s="128">
        <f t="shared" si="56"/>
        <v>0</v>
      </c>
      <c r="T184" s="128">
        <f t="shared" si="56"/>
        <v>0</v>
      </c>
      <c r="U184" s="128">
        <f t="shared" si="56"/>
        <v>0</v>
      </c>
      <c r="V184" s="128">
        <f t="shared" si="56"/>
        <v>62.42</v>
      </c>
      <c r="W184" s="131">
        <f t="shared" si="42"/>
        <v>62.42</v>
      </c>
      <c r="X184" s="130">
        <f t="shared" si="47"/>
        <v>77.64</v>
      </c>
      <c r="Y184" s="128">
        <f t="shared" si="57"/>
        <v>0</v>
      </c>
      <c r="Z184" s="128">
        <f t="shared" si="57"/>
        <v>0</v>
      </c>
      <c r="AA184" s="128">
        <f t="shared" si="57"/>
        <v>0</v>
      </c>
      <c r="AB184" s="128">
        <f t="shared" si="57"/>
        <v>0</v>
      </c>
      <c r="AC184" s="128">
        <f t="shared" si="57"/>
        <v>77.64</v>
      </c>
      <c r="AD184" s="131">
        <f t="shared" si="43"/>
        <v>77.64</v>
      </c>
      <c r="AE184" s="68"/>
      <c r="AF184" s="132"/>
      <c r="AG184" s="133" t="str">
        <f t="shared" si="52"/>
        <v>2.2.3.4.1</v>
      </c>
      <c r="AH184" s="156" t="s">
        <v>104</v>
      </c>
      <c r="AI184" s="135" t="s">
        <v>65</v>
      </c>
      <c r="AJ184" s="148" t="s">
        <v>278</v>
      </c>
      <c r="AK184" s="136" t="s">
        <v>279</v>
      </c>
      <c r="AL184" s="134" t="s">
        <v>280</v>
      </c>
      <c r="AM184" s="151">
        <v>2.4000000000000004</v>
      </c>
      <c r="AN184" s="138">
        <v>26.01</v>
      </c>
      <c r="AO184" s="138">
        <f t="shared" si="55"/>
        <v>32.35</v>
      </c>
      <c r="AP184" s="139">
        <f t="shared" si="49"/>
        <v>62.42</v>
      </c>
      <c r="AQ184" s="139">
        <f t="shared" si="50"/>
        <v>77.64</v>
      </c>
      <c r="AR184" s="140" t="str">
        <f t="shared" si="51"/>
        <v>2.2.3.4.1</v>
      </c>
      <c r="AS184" s="141"/>
      <c r="AT184" s="142">
        <v>0.24390000000000001</v>
      </c>
      <c r="AU184" s="144">
        <f t="shared" si="53"/>
        <v>62.42</v>
      </c>
      <c r="AV184" s="144">
        <f t="shared" si="54"/>
        <v>77.64</v>
      </c>
      <c r="AW184" s="145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 s="146"/>
      <c r="BQ184" s="146"/>
    </row>
    <row r="185" spans="1:69" s="67" customFormat="1">
      <c r="A185" s="125">
        <f t="shared" si="41"/>
        <v>174</v>
      </c>
      <c r="B185" s="125" t="s">
        <v>90</v>
      </c>
      <c r="C185" s="126">
        <v>2</v>
      </c>
      <c r="D185" s="126">
        <v>2</v>
      </c>
      <c r="E185" s="126">
        <v>3</v>
      </c>
      <c r="F185" s="126">
        <v>5</v>
      </c>
      <c r="G185" s="126"/>
      <c r="H185" s="126"/>
      <c r="I185"/>
      <c r="J185" s="127">
        <f t="shared" si="44"/>
        <v>4</v>
      </c>
      <c r="K185" s="128">
        <f t="shared" si="45"/>
        <v>2</v>
      </c>
      <c r="L185" s="128" t="str">
        <f t="shared" si="58"/>
        <v>2.2</v>
      </c>
      <c r="M185" s="128" t="str">
        <f t="shared" si="58"/>
        <v>2.2.3</v>
      </c>
      <c r="N185" s="128" t="str">
        <f t="shared" si="58"/>
        <v>2.2.3.5</v>
      </c>
      <c r="O185" s="128" t="str">
        <f t="shared" si="58"/>
        <v>2.2.3.5</v>
      </c>
      <c r="P185" s="129" t="str">
        <f t="shared" si="58"/>
        <v>2.2.3.5</v>
      </c>
      <c r="Q185" s="130">
        <f t="shared" si="46"/>
        <v>0</v>
      </c>
      <c r="R185" s="128">
        <f t="shared" si="56"/>
        <v>0</v>
      </c>
      <c r="S185" s="128">
        <f t="shared" si="56"/>
        <v>0</v>
      </c>
      <c r="T185" s="128">
        <f t="shared" si="56"/>
        <v>0</v>
      </c>
      <c r="U185" s="128">
        <f t="shared" si="56"/>
        <v>13682.119999999999</v>
      </c>
      <c r="V185" s="128">
        <f t="shared" si="56"/>
        <v>0</v>
      </c>
      <c r="W185" s="131">
        <f t="shared" si="42"/>
        <v>0</v>
      </c>
      <c r="X185" s="130">
        <f t="shared" si="47"/>
        <v>0</v>
      </c>
      <c r="Y185" s="128">
        <f t="shared" si="57"/>
        <v>0</v>
      </c>
      <c r="Z185" s="128">
        <f t="shared" si="57"/>
        <v>0</v>
      </c>
      <c r="AA185" s="128">
        <f t="shared" si="57"/>
        <v>0</v>
      </c>
      <c r="AB185" s="128">
        <f t="shared" si="57"/>
        <v>17019</v>
      </c>
      <c r="AC185" s="128">
        <f t="shared" si="57"/>
        <v>0</v>
      </c>
      <c r="AD185" s="131">
        <f t="shared" si="43"/>
        <v>0</v>
      </c>
      <c r="AE185" s="68"/>
      <c r="AF185" s="132"/>
      <c r="AG185" s="133" t="str">
        <f t="shared" si="52"/>
        <v>2.2.3.5</v>
      </c>
      <c r="AH185" s="156"/>
      <c r="AI185" s="135" t="s">
        <v>73</v>
      </c>
      <c r="AJ185" s="148" t="s">
        <v>190</v>
      </c>
      <c r="AK185" s="136" t="s">
        <v>105</v>
      </c>
      <c r="AL185" s="134"/>
      <c r="AM185" s="151">
        <v>0</v>
      </c>
      <c r="AN185" s="138"/>
      <c r="AO185" s="138">
        <f t="shared" si="55"/>
        <v>0</v>
      </c>
      <c r="AP185" s="139">
        <f t="shared" si="49"/>
        <v>13682.119999999999</v>
      </c>
      <c r="AQ185" s="139">
        <f t="shared" si="50"/>
        <v>17019</v>
      </c>
      <c r="AR185" s="140" t="str">
        <f t="shared" si="51"/>
        <v>2.2.3.5</v>
      </c>
      <c r="AS185" s="141" t="s">
        <v>73</v>
      </c>
      <c r="AT185" s="142">
        <v>0</v>
      </c>
      <c r="AU185" s="144" t="str">
        <f t="shared" si="53"/>
        <v/>
      </c>
      <c r="AV185" s="144">
        <f t="shared" si="54"/>
        <v>0</v>
      </c>
      <c r="AW185" s="14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 s="146"/>
      <c r="BQ185" s="146"/>
    </row>
    <row r="186" spans="1:69" s="67" customFormat="1" ht="33">
      <c r="A186" s="125">
        <f t="shared" si="41"/>
        <v>175</v>
      </c>
      <c r="B186" s="125"/>
      <c r="C186" s="126">
        <v>2</v>
      </c>
      <c r="D186" s="126">
        <v>2</v>
      </c>
      <c r="E186" s="126">
        <v>3</v>
      </c>
      <c r="F186" s="126">
        <v>5</v>
      </c>
      <c r="G186" s="126">
        <v>1</v>
      </c>
      <c r="H186" s="126"/>
      <c r="I186"/>
      <c r="J186" s="127">
        <f t="shared" si="44"/>
        <v>5</v>
      </c>
      <c r="K186" s="128">
        <f t="shared" si="45"/>
        <v>2</v>
      </c>
      <c r="L186" s="128" t="str">
        <f t="shared" si="58"/>
        <v>2.2</v>
      </c>
      <c r="M186" s="128" t="str">
        <f t="shared" si="58"/>
        <v>2.2.3</v>
      </c>
      <c r="N186" s="128" t="str">
        <f t="shared" si="58"/>
        <v>2.2.3.5</v>
      </c>
      <c r="O186" s="128" t="str">
        <f t="shared" si="58"/>
        <v>2.2.3.5.1</v>
      </c>
      <c r="P186" s="129" t="str">
        <f t="shared" si="58"/>
        <v>2.2.3.5.1</v>
      </c>
      <c r="Q186" s="130">
        <f t="shared" si="46"/>
        <v>959.9</v>
      </c>
      <c r="R186" s="128">
        <f t="shared" si="56"/>
        <v>0</v>
      </c>
      <c r="S186" s="128">
        <f t="shared" si="56"/>
        <v>0</v>
      </c>
      <c r="T186" s="128">
        <f t="shared" si="56"/>
        <v>0</v>
      </c>
      <c r="U186" s="128">
        <f t="shared" si="56"/>
        <v>0</v>
      </c>
      <c r="V186" s="128">
        <f t="shared" si="56"/>
        <v>959.9</v>
      </c>
      <c r="W186" s="131">
        <f t="shared" si="42"/>
        <v>959.9</v>
      </c>
      <c r="X186" s="130">
        <f t="shared" si="47"/>
        <v>1193.99</v>
      </c>
      <c r="Y186" s="128">
        <f t="shared" si="57"/>
        <v>0</v>
      </c>
      <c r="Z186" s="128">
        <f t="shared" si="57"/>
        <v>0</v>
      </c>
      <c r="AA186" s="128">
        <f t="shared" si="57"/>
        <v>0</v>
      </c>
      <c r="AB186" s="128">
        <f t="shared" si="57"/>
        <v>0</v>
      </c>
      <c r="AC186" s="128">
        <f t="shared" si="57"/>
        <v>1193.99</v>
      </c>
      <c r="AD186" s="131">
        <f t="shared" si="43"/>
        <v>1193.99</v>
      </c>
      <c r="AE186" s="68"/>
      <c r="AF186" s="132"/>
      <c r="AG186" s="133" t="str">
        <f t="shared" si="52"/>
        <v>2.2.3.5.1</v>
      </c>
      <c r="AH186" s="156">
        <v>101572</v>
      </c>
      <c r="AI186" s="135" t="s">
        <v>62</v>
      </c>
      <c r="AJ186" s="148" t="s">
        <v>390</v>
      </c>
      <c r="AK186" s="136" t="s">
        <v>391</v>
      </c>
      <c r="AL186" s="134" t="s">
        <v>210</v>
      </c>
      <c r="AM186" s="151">
        <v>47.1</v>
      </c>
      <c r="AN186" s="138">
        <v>20.38</v>
      </c>
      <c r="AO186" s="138">
        <f t="shared" si="55"/>
        <v>25.35</v>
      </c>
      <c r="AP186" s="139">
        <f t="shared" si="49"/>
        <v>959.9</v>
      </c>
      <c r="AQ186" s="139">
        <f t="shared" si="50"/>
        <v>1193.99</v>
      </c>
      <c r="AR186" s="140" t="str">
        <f t="shared" si="51"/>
        <v>2.2.3.5.1</v>
      </c>
      <c r="AS186" s="141" t="s">
        <v>73</v>
      </c>
      <c r="AT186" s="142">
        <v>0.24390000000000001</v>
      </c>
      <c r="AU186" s="144">
        <f t="shared" si="53"/>
        <v>959.9</v>
      </c>
      <c r="AV186" s="144">
        <f t="shared" si="54"/>
        <v>1193.99</v>
      </c>
      <c r="AW186" s="145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</row>
    <row r="187" spans="1:69" s="67" customFormat="1" ht="15" customHeight="1">
      <c r="A187" s="125">
        <f t="shared" si="41"/>
        <v>176</v>
      </c>
      <c r="B187" s="125"/>
      <c r="C187" s="126">
        <v>2</v>
      </c>
      <c r="D187" s="126">
        <v>2</v>
      </c>
      <c r="E187" s="126">
        <v>3</v>
      </c>
      <c r="F187" s="126">
        <v>5</v>
      </c>
      <c r="G187" s="126">
        <v>2</v>
      </c>
      <c r="H187" s="126"/>
      <c r="I187"/>
      <c r="J187" s="127">
        <f t="shared" si="44"/>
        <v>5</v>
      </c>
      <c r="K187" s="128">
        <f t="shared" si="45"/>
        <v>2</v>
      </c>
      <c r="L187" s="128" t="str">
        <f t="shared" si="58"/>
        <v>2.2</v>
      </c>
      <c r="M187" s="128" t="str">
        <f t="shared" si="58"/>
        <v>2.2.3</v>
      </c>
      <c r="N187" s="128" t="str">
        <f t="shared" si="58"/>
        <v>2.2.3.5</v>
      </c>
      <c r="O187" s="128" t="str">
        <f t="shared" si="58"/>
        <v>2.2.3.5.2</v>
      </c>
      <c r="P187" s="129" t="str">
        <f t="shared" si="58"/>
        <v>2.2.3.5.2</v>
      </c>
      <c r="Q187" s="130">
        <f t="shared" si="46"/>
        <v>12722.22</v>
      </c>
      <c r="R187" s="128">
        <f t="shared" si="56"/>
        <v>0</v>
      </c>
      <c r="S187" s="128">
        <f t="shared" si="56"/>
        <v>0</v>
      </c>
      <c r="T187" s="128">
        <f t="shared" si="56"/>
        <v>0</v>
      </c>
      <c r="U187" s="128">
        <f t="shared" si="56"/>
        <v>0</v>
      </c>
      <c r="V187" s="128">
        <f t="shared" si="56"/>
        <v>12722.22</v>
      </c>
      <c r="W187" s="131">
        <f t="shared" si="42"/>
        <v>12722.22</v>
      </c>
      <c r="X187" s="130">
        <f t="shared" si="47"/>
        <v>15825.01</v>
      </c>
      <c r="Y187" s="128">
        <f t="shared" si="57"/>
        <v>0</v>
      </c>
      <c r="Z187" s="128">
        <f t="shared" si="57"/>
        <v>0</v>
      </c>
      <c r="AA187" s="128">
        <f t="shared" si="57"/>
        <v>0</v>
      </c>
      <c r="AB187" s="128">
        <f t="shared" si="57"/>
        <v>0</v>
      </c>
      <c r="AC187" s="128">
        <f t="shared" si="57"/>
        <v>15825.01</v>
      </c>
      <c r="AD187" s="131">
        <f t="shared" si="43"/>
        <v>15825.01</v>
      </c>
      <c r="AE187" s="68"/>
      <c r="AF187" s="132"/>
      <c r="AG187" s="133" t="str">
        <f t="shared" si="52"/>
        <v>2.2.3.5.2</v>
      </c>
      <c r="AH187" s="156" t="s">
        <v>106</v>
      </c>
      <c r="AI187" s="135" t="s">
        <v>65</v>
      </c>
      <c r="AJ187" s="148" t="s">
        <v>281</v>
      </c>
      <c r="AK187" s="136" t="s">
        <v>282</v>
      </c>
      <c r="AL187" s="134" t="s">
        <v>210</v>
      </c>
      <c r="AM187" s="151">
        <v>193.2</v>
      </c>
      <c r="AN187" s="138">
        <v>65.849999999999994</v>
      </c>
      <c r="AO187" s="138">
        <f t="shared" si="55"/>
        <v>81.91</v>
      </c>
      <c r="AP187" s="139">
        <f t="shared" si="49"/>
        <v>12722.22</v>
      </c>
      <c r="AQ187" s="139">
        <f t="shared" si="50"/>
        <v>15825.01</v>
      </c>
      <c r="AR187" s="140" t="str">
        <f t="shared" si="51"/>
        <v>2.2.3.5.2</v>
      </c>
      <c r="AS187" s="141" t="s">
        <v>73</v>
      </c>
      <c r="AT187" s="142">
        <v>0.24390000000000001</v>
      </c>
      <c r="AU187" s="144">
        <f t="shared" si="53"/>
        <v>12722.22</v>
      </c>
      <c r="AV187" s="144">
        <f t="shared" si="54"/>
        <v>15825.01</v>
      </c>
      <c r="AW187" s="145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</row>
    <row r="188" spans="1:69" s="67" customFormat="1" ht="15" customHeight="1">
      <c r="A188" s="125">
        <f t="shared" si="41"/>
        <v>177</v>
      </c>
      <c r="B188" s="125" t="s">
        <v>90</v>
      </c>
      <c r="C188" s="126">
        <v>2</v>
      </c>
      <c r="D188" s="126">
        <v>2</v>
      </c>
      <c r="E188" s="126">
        <v>3</v>
      </c>
      <c r="F188" s="126">
        <v>6</v>
      </c>
      <c r="G188" s="126"/>
      <c r="H188" s="126"/>
      <c r="I188"/>
      <c r="J188" s="127">
        <f t="shared" si="44"/>
        <v>4</v>
      </c>
      <c r="K188" s="128">
        <f t="shared" si="45"/>
        <v>2</v>
      </c>
      <c r="L188" s="128" t="str">
        <f t="shared" si="58"/>
        <v>2.2</v>
      </c>
      <c r="M188" s="128" t="str">
        <f t="shared" si="58"/>
        <v>2.2.3</v>
      </c>
      <c r="N188" s="128" t="str">
        <f t="shared" si="58"/>
        <v>2.2.3.6</v>
      </c>
      <c r="O188" s="128" t="str">
        <f t="shared" si="58"/>
        <v>2.2.3.6</v>
      </c>
      <c r="P188" s="129" t="str">
        <f t="shared" si="58"/>
        <v>2.2.3.6</v>
      </c>
      <c r="Q188" s="130">
        <f t="shared" si="46"/>
        <v>0</v>
      </c>
      <c r="R188" s="128">
        <f t="shared" si="56"/>
        <v>0</v>
      </c>
      <c r="S188" s="128">
        <f t="shared" si="56"/>
        <v>0</v>
      </c>
      <c r="T188" s="128">
        <f t="shared" si="56"/>
        <v>0</v>
      </c>
      <c r="U188" s="128">
        <f t="shared" si="56"/>
        <v>6128.88</v>
      </c>
      <c r="V188" s="128">
        <f t="shared" si="56"/>
        <v>0</v>
      </c>
      <c r="W188" s="131">
        <f t="shared" si="42"/>
        <v>0</v>
      </c>
      <c r="X188" s="130">
        <f t="shared" si="47"/>
        <v>0</v>
      </c>
      <c r="Y188" s="128">
        <f t="shared" si="57"/>
        <v>0</v>
      </c>
      <c r="Z188" s="128">
        <f t="shared" si="57"/>
        <v>0</v>
      </c>
      <c r="AA188" s="128">
        <f t="shared" si="57"/>
        <v>0</v>
      </c>
      <c r="AB188" s="128">
        <f t="shared" si="57"/>
        <v>7623.92</v>
      </c>
      <c r="AC188" s="128">
        <f t="shared" si="57"/>
        <v>0</v>
      </c>
      <c r="AD188" s="131">
        <f t="shared" si="43"/>
        <v>0</v>
      </c>
      <c r="AE188" s="68"/>
      <c r="AF188" s="132"/>
      <c r="AG188" s="133" t="str">
        <f t="shared" si="52"/>
        <v>2.2.3.6</v>
      </c>
      <c r="AH188" s="156"/>
      <c r="AI188" s="135" t="s">
        <v>73</v>
      </c>
      <c r="AJ188" s="148" t="s">
        <v>190</v>
      </c>
      <c r="AK188" s="136" t="s">
        <v>107</v>
      </c>
      <c r="AL188" s="134"/>
      <c r="AM188" s="151">
        <v>0</v>
      </c>
      <c r="AN188" s="138"/>
      <c r="AO188" s="138">
        <f t="shared" si="55"/>
        <v>0</v>
      </c>
      <c r="AP188" s="139">
        <f t="shared" si="49"/>
        <v>6128.88</v>
      </c>
      <c r="AQ188" s="139">
        <f t="shared" si="50"/>
        <v>7623.92</v>
      </c>
      <c r="AR188" s="140" t="str">
        <f t="shared" si="51"/>
        <v>2.2.3.6</v>
      </c>
      <c r="AS188" s="141" t="s">
        <v>73</v>
      </c>
      <c r="AT188" s="142">
        <v>0</v>
      </c>
      <c r="AU188" s="144" t="str">
        <f t="shared" si="53"/>
        <v/>
      </c>
      <c r="AV188" s="144">
        <f t="shared" si="54"/>
        <v>0</v>
      </c>
      <c r="AW188" s="145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 s="146"/>
      <c r="BQ188" s="146"/>
    </row>
    <row r="189" spans="1:69" s="67" customFormat="1" ht="33">
      <c r="A189" s="125">
        <f t="shared" si="41"/>
        <v>178</v>
      </c>
      <c r="B189" s="125"/>
      <c r="C189" s="126">
        <v>2</v>
      </c>
      <c r="D189" s="126">
        <v>2</v>
      </c>
      <c r="E189" s="126">
        <v>3</v>
      </c>
      <c r="F189" s="126">
        <v>6</v>
      </c>
      <c r="G189" s="126">
        <v>1</v>
      </c>
      <c r="H189" s="126"/>
      <c r="I189"/>
      <c r="J189" s="127">
        <f t="shared" si="44"/>
        <v>5</v>
      </c>
      <c r="K189" s="128">
        <f t="shared" si="45"/>
        <v>2</v>
      </c>
      <c r="L189" s="128" t="str">
        <f t="shared" si="58"/>
        <v>2.2</v>
      </c>
      <c r="M189" s="128" t="str">
        <f t="shared" si="58"/>
        <v>2.2.3</v>
      </c>
      <c r="N189" s="128" t="str">
        <f t="shared" si="58"/>
        <v>2.2.3.6</v>
      </c>
      <c r="O189" s="128" t="str">
        <f t="shared" si="58"/>
        <v>2.2.3.6.1</v>
      </c>
      <c r="P189" s="129" t="str">
        <f t="shared" si="58"/>
        <v>2.2.3.6.1</v>
      </c>
      <c r="Q189" s="130">
        <f t="shared" si="46"/>
        <v>237.62</v>
      </c>
      <c r="R189" s="128">
        <f t="shared" si="56"/>
        <v>0</v>
      </c>
      <c r="S189" s="128">
        <f t="shared" si="56"/>
        <v>0</v>
      </c>
      <c r="T189" s="128">
        <f t="shared" si="56"/>
        <v>0</v>
      </c>
      <c r="U189" s="128">
        <f t="shared" si="56"/>
        <v>0</v>
      </c>
      <c r="V189" s="128">
        <f t="shared" si="56"/>
        <v>237.62</v>
      </c>
      <c r="W189" s="131">
        <f t="shared" si="42"/>
        <v>237.62</v>
      </c>
      <c r="X189" s="130">
        <f t="shared" si="47"/>
        <v>295.74</v>
      </c>
      <c r="Y189" s="128">
        <f t="shared" si="57"/>
        <v>0</v>
      </c>
      <c r="Z189" s="128">
        <f t="shared" si="57"/>
        <v>0</v>
      </c>
      <c r="AA189" s="128">
        <f t="shared" si="57"/>
        <v>0</v>
      </c>
      <c r="AB189" s="128">
        <f t="shared" si="57"/>
        <v>0</v>
      </c>
      <c r="AC189" s="128">
        <f t="shared" si="57"/>
        <v>295.74</v>
      </c>
      <c r="AD189" s="131">
        <f t="shared" si="43"/>
        <v>295.74</v>
      </c>
      <c r="AE189" s="68"/>
      <c r="AF189" s="132"/>
      <c r="AG189" s="133" t="str">
        <f t="shared" si="52"/>
        <v>2.2.3.6.1</v>
      </c>
      <c r="AH189" s="156">
        <v>101616</v>
      </c>
      <c r="AI189" s="135" t="s">
        <v>62</v>
      </c>
      <c r="AJ189" s="148" t="s">
        <v>287</v>
      </c>
      <c r="AK189" s="136" t="s">
        <v>288</v>
      </c>
      <c r="AL189" s="134" t="s">
        <v>210</v>
      </c>
      <c r="AM189" s="151">
        <v>46.5</v>
      </c>
      <c r="AN189" s="138">
        <v>5.1100000000000003</v>
      </c>
      <c r="AO189" s="138">
        <f t="shared" si="55"/>
        <v>6.36</v>
      </c>
      <c r="AP189" s="139">
        <f t="shared" si="49"/>
        <v>237.62</v>
      </c>
      <c r="AQ189" s="139">
        <f t="shared" si="50"/>
        <v>295.74</v>
      </c>
      <c r="AR189" s="140" t="str">
        <f t="shared" si="51"/>
        <v>2.2.3.6.1</v>
      </c>
      <c r="AS189" s="141" t="s">
        <v>73</v>
      </c>
      <c r="AT189" s="142">
        <v>0.24390000000000001</v>
      </c>
      <c r="AU189" s="144">
        <f t="shared" si="53"/>
        <v>237.62</v>
      </c>
      <c r="AV189" s="144">
        <f t="shared" si="54"/>
        <v>295.74</v>
      </c>
      <c r="AW189" s="145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</row>
    <row r="190" spans="1:69" s="67" customFormat="1" ht="33">
      <c r="A190" s="125">
        <f t="shared" si="41"/>
        <v>179</v>
      </c>
      <c r="B190" s="125"/>
      <c r="C190" s="126">
        <v>2</v>
      </c>
      <c r="D190" s="126">
        <v>2</v>
      </c>
      <c r="E190" s="126">
        <v>3</v>
      </c>
      <c r="F190" s="126">
        <v>6</v>
      </c>
      <c r="G190" s="126">
        <v>2</v>
      </c>
      <c r="H190" s="126"/>
      <c r="I190"/>
      <c r="J190" s="127">
        <f t="shared" si="44"/>
        <v>5</v>
      </c>
      <c r="K190" s="128">
        <f t="shared" si="45"/>
        <v>2</v>
      </c>
      <c r="L190" s="128" t="str">
        <f t="shared" si="58"/>
        <v>2.2</v>
      </c>
      <c r="M190" s="128" t="str">
        <f t="shared" si="58"/>
        <v>2.2.3</v>
      </c>
      <c r="N190" s="128" t="str">
        <f t="shared" si="58"/>
        <v>2.2.3.6</v>
      </c>
      <c r="O190" s="128" t="str">
        <f t="shared" si="58"/>
        <v>2.2.3.6.2</v>
      </c>
      <c r="P190" s="129" t="str">
        <f t="shared" si="58"/>
        <v>2.2.3.6.2</v>
      </c>
      <c r="Q190" s="130">
        <f t="shared" si="46"/>
        <v>386.68</v>
      </c>
      <c r="R190" s="128">
        <f t="shared" si="56"/>
        <v>0</v>
      </c>
      <c r="S190" s="128">
        <f t="shared" si="56"/>
        <v>0</v>
      </c>
      <c r="T190" s="128">
        <f t="shared" si="56"/>
        <v>0</v>
      </c>
      <c r="U190" s="128">
        <f t="shared" si="56"/>
        <v>0</v>
      </c>
      <c r="V190" s="128">
        <f t="shared" si="56"/>
        <v>386.68</v>
      </c>
      <c r="W190" s="131">
        <f t="shared" si="42"/>
        <v>386.68</v>
      </c>
      <c r="X190" s="130">
        <f t="shared" si="47"/>
        <v>480.96</v>
      </c>
      <c r="Y190" s="128">
        <f t="shared" si="57"/>
        <v>0</v>
      </c>
      <c r="Z190" s="128">
        <f t="shared" si="57"/>
        <v>0</v>
      </c>
      <c r="AA190" s="128">
        <f t="shared" si="57"/>
        <v>0</v>
      </c>
      <c r="AB190" s="128">
        <f t="shared" si="57"/>
        <v>0</v>
      </c>
      <c r="AC190" s="128">
        <f t="shared" si="57"/>
        <v>480.96</v>
      </c>
      <c r="AD190" s="131">
        <f t="shared" si="43"/>
        <v>480.96</v>
      </c>
      <c r="AE190" s="68"/>
      <c r="AF190" s="132"/>
      <c r="AG190" s="133" t="str">
        <f t="shared" si="52"/>
        <v>2.2.3.6.2</v>
      </c>
      <c r="AH190" s="156" t="s">
        <v>108</v>
      </c>
      <c r="AI190" s="135" t="s">
        <v>65</v>
      </c>
      <c r="AJ190" s="148" t="s">
        <v>289</v>
      </c>
      <c r="AK190" s="136" t="s">
        <v>290</v>
      </c>
      <c r="AL190" s="134" t="s">
        <v>235</v>
      </c>
      <c r="AM190" s="151">
        <v>4.3875651899999992</v>
      </c>
      <c r="AN190" s="138">
        <v>88.13</v>
      </c>
      <c r="AO190" s="138">
        <f t="shared" si="55"/>
        <v>109.62</v>
      </c>
      <c r="AP190" s="139">
        <f t="shared" si="49"/>
        <v>386.68</v>
      </c>
      <c r="AQ190" s="139">
        <f t="shared" si="50"/>
        <v>480.96</v>
      </c>
      <c r="AR190" s="140" t="str">
        <f t="shared" si="51"/>
        <v>2.2.3.6.2</v>
      </c>
      <c r="AS190" s="141" t="s">
        <v>73</v>
      </c>
      <c r="AT190" s="142">
        <v>0.24390000000000001</v>
      </c>
      <c r="AU190" s="144">
        <f t="shared" si="53"/>
        <v>386.68</v>
      </c>
      <c r="AV190" s="144">
        <f t="shared" si="54"/>
        <v>480.96</v>
      </c>
      <c r="AW190" s="145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 s="146"/>
      <c r="BQ190" s="146"/>
    </row>
    <row r="191" spans="1:69" s="67" customFormat="1" ht="33">
      <c r="A191" s="125">
        <f t="shared" si="41"/>
        <v>180</v>
      </c>
      <c r="B191" s="125"/>
      <c r="C191" s="126">
        <v>2</v>
      </c>
      <c r="D191" s="126">
        <v>2</v>
      </c>
      <c r="E191" s="126">
        <v>3</v>
      </c>
      <c r="F191" s="126">
        <v>6</v>
      </c>
      <c r="G191" s="126">
        <v>3</v>
      </c>
      <c r="H191" s="126"/>
      <c r="I191"/>
      <c r="J191" s="127">
        <f t="shared" si="44"/>
        <v>5</v>
      </c>
      <c r="K191" s="128">
        <f t="shared" si="45"/>
        <v>2</v>
      </c>
      <c r="L191" s="128" t="str">
        <f t="shared" si="58"/>
        <v>2.2</v>
      </c>
      <c r="M191" s="128" t="str">
        <f t="shared" si="58"/>
        <v>2.2.3</v>
      </c>
      <c r="N191" s="128" t="str">
        <f t="shared" si="58"/>
        <v>2.2.3.6</v>
      </c>
      <c r="O191" s="128" t="str">
        <f t="shared" si="58"/>
        <v>2.2.3.6.3</v>
      </c>
      <c r="P191" s="129" t="str">
        <f t="shared" si="58"/>
        <v>2.2.3.6.3</v>
      </c>
      <c r="Q191" s="130">
        <f t="shared" si="46"/>
        <v>2052</v>
      </c>
      <c r="R191" s="128">
        <f t="shared" si="56"/>
        <v>0</v>
      </c>
      <c r="S191" s="128">
        <f t="shared" si="56"/>
        <v>0</v>
      </c>
      <c r="T191" s="128">
        <f t="shared" si="56"/>
        <v>0</v>
      </c>
      <c r="U191" s="128">
        <f t="shared" si="56"/>
        <v>0</v>
      </c>
      <c r="V191" s="128">
        <f t="shared" si="56"/>
        <v>2052</v>
      </c>
      <c r="W191" s="131">
        <f t="shared" si="42"/>
        <v>2052</v>
      </c>
      <c r="X191" s="130">
        <f t="shared" si="47"/>
        <v>2552.52</v>
      </c>
      <c r="Y191" s="128">
        <f t="shared" si="57"/>
        <v>0</v>
      </c>
      <c r="Z191" s="128">
        <f t="shared" si="57"/>
        <v>0</v>
      </c>
      <c r="AA191" s="128">
        <f t="shared" si="57"/>
        <v>0</v>
      </c>
      <c r="AB191" s="128">
        <f t="shared" si="57"/>
        <v>0</v>
      </c>
      <c r="AC191" s="128">
        <f t="shared" si="57"/>
        <v>2552.52</v>
      </c>
      <c r="AD191" s="131">
        <f t="shared" si="43"/>
        <v>2552.52</v>
      </c>
      <c r="AE191" s="68"/>
      <c r="AF191" s="132"/>
      <c r="AG191" s="133" t="str">
        <f t="shared" si="52"/>
        <v>2.2.3.6.3</v>
      </c>
      <c r="AH191" s="156">
        <v>101622</v>
      </c>
      <c r="AI191" s="135" t="s">
        <v>62</v>
      </c>
      <c r="AJ191" s="148" t="s">
        <v>291</v>
      </c>
      <c r="AK191" s="136" t="s">
        <v>292</v>
      </c>
      <c r="AL191" s="134" t="s">
        <v>235</v>
      </c>
      <c r="AM191" s="151">
        <v>12</v>
      </c>
      <c r="AN191" s="138">
        <v>171</v>
      </c>
      <c r="AO191" s="138">
        <f t="shared" si="55"/>
        <v>212.71</v>
      </c>
      <c r="AP191" s="139">
        <f t="shared" si="49"/>
        <v>2052</v>
      </c>
      <c r="AQ191" s="139">
        <f t="shared" si="50"/>
        <v>2552.52</v>
      </c>
      <c r="AR191" s="140" t="str">
        <f t="shared" si="51"/>
        <v>2.2.3.6.3</v>
      </c>
      <c r="AS191" s="141" t="s">
        <v>73</v>
      </c>
      <c r="AT191" s="142">
        <v>0.24390000000000001</v>
      </c>
      <c r="AU191" s="144">
        <f t="shared" si="53"/>
        <v>2052</v>
      </c>
      <c r="AV191" s="144">
        <f t="shared" si="54"/>
        <v>2552.52</v>
      </c>
      <c r="AW191" s="145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 s="146"/>
      <c r="BQ191" s="146"/>
    </row>
    <row r="192" spans="1:69" s="67" customFormat="1" ht="33">
      <c r="A192" s="125">
        <f t="shared" si="41"/>
        <v>181</v>
      </c>
      <c r="B192" s="125"/>
      <c r="C192" s="126">
        <v>2</v>
      </c>
      <c r="D192" s="126">
        <v>2</v>
      </c>
      <c r="E192" s="126">
        <v>3</v>
      </c>
      <c r="F192" s="126">
        <v>6</v>
      </c>
      <c r="G192" s="126">
        <v>4</v>
      </c>
      <c r="H192" s="126"/>
      <c r="I192"/>
      <c r="J192" s="127">
        <f t="shared" si="44"/>
        <v>5</v>
      </c>
      <c r="K192" s="128">
        <f t="shared" si="45"/>
        <v>2</v>
      </c>
      <c r="L192" s="128" t="str">
        <f t="shared" si="58"/>
        <v>2.2</v>
      </c>
      <c r="M192" s="128" t="str">
        <f t="shared" si="58"/>
        <v>2.2.3</v>
      </c>
      <c r="N192" s="128" t="str">
        <f t="shared" si="58"/>
        <v>2.2.3.6</v>
      </c>
      <c r="O192" s="128" t="str">
        <f t="shared" si="58"/>
        <v>2.2.3.6.4</v>
      </c>
      <c r="P192" s="129" t="str">
        <f t="shared" si="58"/>
        <v>2.2.3.6.4</v>
      </c>
      <c r="Q192" s="130">
        <f t="shared" si="46"/>
        <v>1023.33</v>
      </c>
      <c r="R192" s="128">
        <f t="shared" si="56"/>
        <v>0</v>
      </c>
      <c r="S192" s="128">
        <f t="shared" si="56"/>
        <v>0</v>
      </c>
      <c r="T192" s="128">
        <f t="shared" si="56"/>
        <v>0</v>
      </c>
      <c r="U192" s="128">
        <f t="shared" si="56"/>
        <v>0</v>
      </c>
      <c r="V192" s="128">
        <f t="shared" si="56"/>
        <v>1023.33</v>
      </c>
      <c r="W192" s="131">
        <f t="shared" si="42"/>
        <v>1023.33</v>
      </c>
      <c r="X192" s="130">
        <f t="shared" si="47"/>
        <v>1272.94</v>
      </c>
      <c r="Y192" s="128">
        <f t="shared" si="57"/>
        <v>0</v>
      </c>
      <c r="Z192" s="128">
        <f t="shared" si="57"/>
        <v>0</v>
      </c>
      <c r="AA192" s="128">
        <f t="shared" si="57"/>
        <v>0</v>
      </c>
      <c r="AB192" s="128">
        <f t="shared" si="57"/>
        <v>0</v>
      </c>
      <c r="AC192" s="128">
        <f t="shared" si="57"/>
        <v>1272.94</v>
      </c>
      <c r="AD192" s="131">
        <f t="shared" si="43"/>
        <v>1272.94</v>
      </c>
      <c r="AE192" s="68"/>
      <c r="AF192" s="132"/>
      <c r="AG192" s="133" t="str">
        <f t="shared" si="52"/>
        <v>2.2.3.6.4</v>
      </c>
      <c r="AH192" s="156">
        <v>101623</v>
      </c>
      <c r="AI192" s="135" t="s">
        <v>62</v>
      </c>
      <c r="AJ192" s="148" t="s">
        <v>293</v>
      </c>
      <c r="AK192" s="136" t="s">
        <v>294</v>
      </c>
      <c r="AL192" s="134" t="s">
        <v>235</v>
      </c>
      <c r="AM192" s="151">
        <v>4.6500000000000004</v>
      </c>
      <c r="AN192" s="138">
        <v>220.07</v>
      </c>
      <c r="AO192" s="138">
        <f t="shared" si="55"/>
        <v>273.75</v>
      </c>
      <c r="AP192" s="139">
        <f t="shared" si="49"/>
        <v>1023.33</v>
      </c>
      <c r="AQ192" s="139">
        <f t="shared" si="50"/>
        <v>1272.94</v>
      </c>
      <c r="AR192" s="140" t="str">
        <f t="shared" si="51"/>
        <v>2.2.3.6.4</v>
      </c>
      <c r="AS192" s="141" t="s">
        <v>73</v>
      </c>
      <c r="AT192" s="142">
        <v>0.24390000000000001</v>
      </c>
      <c r="AU192" s="144">
        <f t="shared" si="53"/>
        <v>1023.33</v>
      </c>
      <c r="AV192" s="144">
        <f t="shared" si="54"/>
        <v>1272.94</v>
      </c>
      <c r="AW192" s="145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</row>
    <row r="193" spans="1:69" s="67" customFormat="1" ht="15" customHeight="1">
      <c r="A193" s="125">
        <f t="shared" si="41"/>
        <v>182</v>
      </c>
      <c r="B193" s="125"/>
      <c r="C193" s="126">
        <v>2</v>
      </c>
      <c r="D193" s="126">
        <v>2</v>
      </c>
      <c r="E193" s="126">
        <v>3</v>
      </c>
      <c r="F193" s="126">
        <v>6</v>
      </c>
      <c r="G193" s="126">
        <v>5</v>
      </c>
      <c r="H193" s="126"/>
      <c r="I193"/>
      <c r="J193" s="127">
        <f t="shared" si="44"/>
        <v>5</v>
      </c>
      <c r="K193" s="128">
        <f t="shared" si="45"/>
        <v>2</v>
      </c>
      <c r="L193" s="128" t="str">
        <f t="shared" si="58"/>
        <v>2.2</v>
      </c>
      <c r="M193" s="128" t="str">
        <f t="shared" si="58"/>
        <v>2.2.3</v>
      </c>
      <c r="N193" s="128" t="str">
        <f t="shared" si="58"/>
        <v>2.2.3.6</v>
      </c>
      <c r="O193" s="128" t="str">
        <f t="shared" si="58"/>
        <v>2.2.3.6.5</v>
      </c>
      <c r="P193" s="129" t="str">
        <f t="shared" si="58"/>
        <v>2.2.3.6.5</v>
      </c>
      <c r="Q193" s="130">
        <f t="shared" si="46"/>
        <v>2429.25</v>
      </c>
      <c r="R193" s="128">
        <f t="shared" si="56"/>
        <v>0</v>
      </c>
      <c r="S193" s="128">
        <f t="shared" si="56"/>
        <v>0</v>
      </c>
      <c r="T193" s="128">
        <f t="shared" si="56"/>
        <v>0</v>
      </c>
      <c r="U193" s="128">
        <f t="shared" si="56"/>
        <v>0</v>
      </c>
      <c r="V193" s="128">
        <f t="shared" si="56"/>
        <v>2429.25</v>
      </c>
      <c r="W193" s="131">
        <f t="shared" si="42"/>
        <v>2429.25</v>
      </c>
      <c r="X193" s="130">
        <f t="shared" si="47"/>
        <v>3021.76</v>
      </c>
      <c r="Y193" s="128">
        <f t="shared" si="57"/>
        <v>0</v>
      </c>
      <c r="Z193" s="128">
        <f t="shared" si="57"/>
        <v>0</v>
      </c>
      <c r="AA193" s="128">
        <f t="shared" si="57"/>
        <v>0</v>
      </c>
      <c r="AB193" s="128">
        <f t="shared" si="57"/>
        <v>0</v>
      </c>
      <c r="AC193" s="128">
        <f t="shared" si="57"/>
        <v>3021.76</v>
      </c>
      <c r="AD193" s="131">
        <f t="shared" si="43"/>
        <v>3021.76</v>
      </c>
      <c r="AE193" s="68"/>
      <c r="AF193" s="132"/>
      <c r="AG193" s="133" t="str">
        <f t="shared" si="52"/>
        <v>2.2.3.6.5</v>
      </c>
      <c r="AH193" s="156" t="s">
        <v>109</v>
      </c>
      <c r="AI193" s="135" t="s">
        <v>65</v>
      </c>
      <c r="AJ193" s="148" t="s">
        <v>295</v>
      </c>
      <c r="AK193" s="136" t="s">
        <v>296</v>
      </c>
      <c r="AL193" s="134" t="s">
        <v>235</v>
      </c>
      <c r="AM193" s="151">
        <v>9.3000000000000007</v>
      </c>
      <c r="AN193" s="138">
        <v>261.20999999999998</v>
      </c>
      <c r="AO193" s="138">
        <f t="shared" si="55"/>
        <v>324.92</v>
      </c>
      <c r="AP193" s="139">
        <f t="shared" si="49"/>
        <v>2429.25</v>
      </c>
      <c r="AQ193" s="139">
        <f t="shared" si="50"/>
        <v>3021.76</v>
      </c>
      <c r="AR193" s="140" t="str">
        <f t="shared" si="51"/>
        <v>2.2.3.6.5</v>
      </c>
      <c r="AS193" s="141" t="s">
        <v>73</v>
      </c>
      <c r="AT193" s="142">
        <v>0.24390000000000001</v>
      </c>
      <c r="AU193" s="144">
        <f t="shared" si="53"/>
        <v>2429.25</v>
      </c>
      <c r="AV193" s="144">
        <f t="shared" si="54"/>
        <v>3021.76</v>
      </c>
      <c r="AW193" s="145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 s="146"/>
      <c r="BQ193" s="146"/>
    </row>
    <row r="194" spans="1:69" s="67" customFormat="1" ht="15" customHeight="1">
      <c r="A194" s="125">
        <f t="shared" si="41"/>
        <v>183</v>
      </c>
      <c r="B194" s="125" t="s">
        <v>90</v>
      </c>
      <c r="C194" s="126">
        <v>2</v>
      </c>
      <c r="D194" s="126">
        <v>2</v>
      </c>
      <c r="E194" s="126">
        <v>3</v>
      </c>
      <c r="F194" s="126">
        <v>7</v>
      </c>
      <c r="G194" s="126"/>
      <c r="H194" s="126"/>
      <c r="I194"/>
      <c r="J194" s="127">
        <f t="shared" si="44"/>
        <v>4</v>
      </c>
      <c r="K194" s="128">
        <f t="shared" si="45"/>
        <v>2</v>
      </c>
      <c r="L194" s="128" t="str">
        <f t="shared" si="58"/>
        <v>2.2</v>
      </c>
      <c r="M194" s="128" t="str">
        <f t="shared" si="58"/>
        <v>2.2.3</v>
      </c>
      <c r="N194" s="128" t="str">
        <f t="shared" si="58"/>
        <v>2.2.3.7</v>
      </c>
      <c r="O194" s="128" t="str">
        <f t="shared" si="58"/>
        <v>2.2.3.7</v>
      </c>
      <c r="P194" s="129" t="str">
        <f t="shared" si="58"/>
        <v>2.2.3.7</v>
      </c>
      <c r="Q194" s="130">
        <f t="shared" si="46"/>
        <v>0</v>
      </c>
      <c r="R194" s="128">
        <f t="shared" si="56"/>
        <v>0</v>
      </c>
      <c r="S194" s="128">
        <f t="shared" si="56"/>
        <v>0</v>
      </c>
      <c r="T194" s="128">
        <f t="shared" si="56"/>
        <v>0</v>
      </c>
      <c r="U194" s="128">
        <f t="shared" si="56"/>
        <v>3400.7</v>
      </c>
      <c r="V194" s="128">
        <f t="shared" si="56"/>
        <v>0</v>
      </c>
      <c r="W194" s="131">
        <f t="shared" si="42"/>
        <v>0</v>
      </c>
      <c r="X194" s="130">
        <f t="shared" si="47"/>
        <v>0</v>
      </c>
      <c r="Y194" s="128">
        <f t="shared" si="57"/>
        <v>0</v>
      </c>
      <c r="Z194" s="128">
        <f t="shared" si="57"/>
        <v>0</v>
      </c>
      <c r="AA194" s="128">
        <f t="shared" si="57"/>
        <v>0</v>
      </c>
      <c r="AB194" s="128">
        <f t="shared" si="57"/>
        <v>4229.7700000000004</v>
      </c>
      <c r="AC194" s="128">
        <f t="shared" si="57"/>
        <v>0</v>
      </c>
      <c r="AD194" s="131">
        <f t="shared" si="43"/>
        <v>0</v>
      </c>
      <c r="AE194" s="68"/>
      <c r="AF194" s="132"/>
      <c r="AG194" s="133" t="str">
        <f t="shared" si="52"/>
        <v>2.2.3.7</v>
      </c>
      <c r="AH194" s="156"/>
      <c r="AI194" s="135" t="s">
        <v>73</v>
      </c>
      <c r="AJ194" s="148" t="s">
        <v>190</v>
      </c>
      <c r="AK194" s="136" t="s">
        <v>110</v>
      </c>
      <c r="AL194" s="134"/>
      <c r="AM194" s="151">
        <v>0</v>
      </c>
      <c r="AN194" s="138"/>
      <c r="AO194" s="138">
        <f t="shared" si="55"/>
        <v>0</v>
      </c>
      <c r="AP194" s="139">
        <f t="shared" si="49"/>
        <v>3400.7</v>
      </c>
      <c r="AQ194" s="139">
        <f t="shared" si="50"/>
        <v>4229.7700000000004</v>
      </c>
      <c r="AR194" s="140" t="str">
        <f t="shared" si="51"/>
        <v>2.2.3.7</v>
      </c>
      <c r="AS194" s="141" t="s">
        <v>73</v>
      </c>
      <c r="AT194" s="142">
        <v>0</v>
      </c>
      <c r="AU194" s="144" t="str">
        <f t="shared" si="53"/>
        <v/>
      </c>
      <c r="AV194" s="144">
        <f t="shared" si="54"/>
        <v>0</v>
      </c>
      <c r="AW194" s="145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 s="146"/>
      <c r="BQ194" s="146"/>
    </row>
    <row r="195" spans="1:69" s="67" customFormat="1" ht="49.5">
      <c r="A195" s="125">
        <f t="shared" si="41"/>
        <v>184</v>
      </c>
      <c r="B195" s="125"/>
      <c r="C195" s="126">
        <v>2</v>
      </c>
      <c r="D195" s="126">
        <v>2</v>
      </c>
      <c r="E195" s="126">
        <v>3</v>
      </c>
      <c r="F195" s="126">
        <v>7</v>
      </c>
      <c r="G195" s="126">
        <v>1</v>
      </c>
      <c r="H195" s="126"/>
      <c r="I195"/>
      <c r="J195" s="127">
        <f t="shared" si="44"/>
        <v>5</v>
      </c>
      <c r="K195" s="128">
        <f t="shared" si="45"/>
        <v>2</v>
      </c>
      <c r="L195" s="128" t="str">
        <f t="shared" si="58"/>
        <v>2.2</v>
      </c>
      <c r="M195" s="128" t="str">
        <f t="shared" si="58"/>
        <v>2.2.3</v>
      </c>
      <c r="N195" s="128" t="str">
        <f t="shared" si="58"/>
        <v>2.2.3.7</v>
      </c>
      <c r="O195" s="128" t="str">
        <f t="shared" si="58"/>
        <v>2.2.3.7.1</v>
      </c>
      <c r="P195" s="129" t="str">
        <f t="shared" si="58"/>
        <v>2.2.3.7.1</v>
      </c>
      <c r="Q195" s="130">
        <f t="shared" si="46"/>
        <v>940.72</v>
      </c>
      <c r="R195" s="128">
        <f t="shared" si="56"/>
        <v>0</v>
      </c>
      <c r="S195" s="128">
        <f t="shared" si="56"/>
        <v>0</v>
      </c>
      <c r="T195" s="128">
        <f t="shared" si="56"/>
        <v>0</v>
      </c>
      <c r="U195" s="128">
        <f t="shared" si="56"/>
        <v>0</v>
      </c>
      <c r="V195" s="128">
        <f t="shared" si="56"/>
        <v>940.72</v>
      </c>
      <c r="W195" s="131">
        <f t="shared" si="42"/>
        <v>940.72</v>
      </c>
      <c r="X195" s="130">
        <f t="shared" si="47"/>
        <v>1169.94</v>
      </c>
      <c r="Y195" s="128">
        <f t="shared" si="57"/>
        <v>0</v>
      </c>
      <c r="Z195" s="128">
        <f t="shared" si="57"/>
        <v>0</v>
      </c>
      <c r="AA195" s="128">
        <f t="shared" si="57"/>
        <v>0</v>
      </c>
      <c r="AB195" s="128">
        <f t="shared" si="57"/>
        <v>0</v>
      </c>
      <c r="AC195" s="128">
        <f t="shared" si="57"/>
        <v>1169.94</v>
      </c>
      <c r="AD195" s="131">
        <f t="shared" si="43"/>
        <v>1169.94</v>
      </c>
      <c r="AE195" s="68"/>
      <c r="AF195" s="132"/>
      <c r="AG195" s="133" t="str">
        <f t="shared" si="52"/>
        <v>2.2.3.7.1</v>
      </c>
      <c r="AH195" s="157">
        <v>93377</v>
      </c>
      <c r="AI195" s="135" t="s">
        <v>62</v>
      </c>
      <c r="AJ195" s="148" t="s">
        <v>392</v>
      </c>
      <c r="AK195" s="136" t="s">
        <v>393</v>
      </c>
      <c r="AL195" s="134" t="s">
        <v>235</v>
      </c>
      <c r="AM195" s="151">
        <v>95.504935940413247</v>
      </c>
      <c r="AN195" s="138">
        <v>9.85</v>
      </c>
      <c r="AO195" s="138">
        <f t="shared" si="55"/>
        <v>12.25</v>
      </c>
      <c r="AP195" s="139">
        <f t="shared" si="49"/>
        <v>940.72</v>
      </c>
      <c r="AQ195" s="139">
        <f t="shared" si="50"/>
        <v>1169.94</v>
      </c>
      <c r="AR195" s="140" t="str">
        <f t="shared" si="51"/>
        <v>2.2.3.7.1</v>
      </c>
      <c r="AS195" s="141" t="s">
        <v>73</v>
      </c>
      <c r="AT195" s="142">
        <v>0.24390000000000001</v>
      </c>
      <c r="AU195" s="144">
        <f t="shared" si="53"/>
        <v>940.72</v>
      </c>
      <c r="AV195" s="144">
        <f t="shared" si="54"/>
        <v>1169.94</v>
      </c>
      <c r="AW195" s="14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</row>
    <row r="196" spans="1:69" s="67" customFormat="1" ht="33.6" customHeight="1">
      <c r="A196" s="125">
        <f t="shared" si="41"/>
        <v>185</v>
      </c>
      <c r="B196" s="125"/>
      <c r="C196" s="126">
        <v>2</v>
      </c>
      <c r="D196" s="126">
        <v>2</v>
      </c>
      <c r="E196" s="126">
        <v>3</v>
      </c>
      <c r="F196" s="126">
        <v>7</v>
      </c>
      <c r="G196" s="126">
        <v>2</v>
      </c>
      <c r="H196" s="126"/>
      <c r="I196"/>
      <c r="J196" s="127">
        <f t="shared" si="44"/>
        <v>5</v>
      </c>
      <c r="K196" s="128">
        <f t="shared" si="45"/>
        <v>2</v>
      </c>
      <c r="L196" s="128" t="str">
        <f t="shared" si="58"/>
        <v>2.2</v>
      </c>
      <c r="M196" s="128" t="str">
        <f t="shared" si="58"/>
        <v>2.2.3</v>
      </c>
      <c r="N196" s="128" t="str">
        <f t="shared" si="58"/>
        <v>2.2.3.7</v>
      </c>
      <c r="O196" s="128" t="str">
        <f t="shared" si="58"/>
        <v>2.2.3.7.2</v>
      </c>
      <c r="P196" s="129" t="str">
        <f t="shared" si="58"/>
        <v>2.2.3.7.2</v>
      </c>
      <c r="Q196" s="130">
        <f t="shared" si="46"/>
        <v>2459.98</v>
      </c>
      <c r="R196" s="128">
        <f t="shared" si="56"/>
        <v>0</v>
      </c>
      <c r="S196" s="128">
        <f t="shared" si="56"/>
        <v>0</v>
      </c>
      <c r="T196" s="128">
        <f t="shared" si="56"/>
        <v>0</v>
      </c>
      <c r="U196" s="128">
        <f t="shared" si="56"/>
        <v>0</v>
      </c>
      <c r="V196" s="128">
        <f t="shared" si="56"/>
        <v>2459.98</v>
      </c>
      <c r="W196" s="131">
        <f t="shared" si="42"/>
        <v>2459.98</v>
      </c>
      <c r="X196" s="130">
        <f t="shared" si="47"/>
        <v>3059.83</v>
      </c>
      <c r="Y196" s="128">
        <f t="shared" si="57"/>
        <v>0</v>
      </c>
      <c r="Z196" s="128">
        <f t="shared" si="57"/>
        <v>0</v>
      </c>
      <c r="AA196" s="128">
        <f t="shared" si="57"/>
        <v>0</v>
      </c>
      <c r="AB196" s="128">
        <f t="shared" si="57"/>
        <v>0</v>
      </c>
      <c r="AC196" s="128">
        <f t="shared" si="57"/>
        <v>3059.83</v>
      </c>
      <c r="AD196" s="131">
        <f t="shared" si="43"/>
        <v>3059.83</v>
      </c>
      <c r="AE196" s="68"/>
      <c r="AF196" s="132"/>
      <c r="AG196" s="133" t="str">
        <f t="shared" si="52"/>
        <v>2.2.3.7.2</v>
      </c>
      <c r="AH196" s="157" t="s">
        <v>111</v>
      </c>
      <c r="AI196" s="135" t="s">
        <v>65</v>
      </c>
      <c r="AJ196" s="148" t="s">
        <v>304</v>
      </c>
      <c r="AK196" s="136" t="s">
        <v>305</v>
      </c>
      <c r="AL196" s="134" t="s">
        <v>235</v>
      </c>
      <c r="AM196" s="151">
        <v>51.8</v>
      </c>
      <c r="AN196" s="138">
        <v>47.49</v>
      </c>
      <c r="AO196" s="138">
        <f t="shared" si="55"/>
        <v>59.07</v>
      </c>
      <c r="AP196" s="139">
        <f t="shared" si="49"/>
        <v>2459.98</v>
      </c>
      <c r="AQ196" s="139">
        <f t="shared" si="50"/>
        <v>3059.83</v>
      </c>
      <c r="AR196" s="140" t="str">
        <f t="shared" si="51"/>
        <v>2.2.3.7.2</v>
      </c>
      <c r="AS196" s="141" t="s">
        <v>73</v>
      </c>
      <c r="AT196" s="142">
        <v>0.24390000000000001</v>
      </c>
      <c r="AU196" s="144">
        <f t="shared" si="53"/>
        <v>2459.98</v>
      </c>
      <c r="AV196" s="144">
        <f t="shared" si="54"/>
        <v>3059.83</v>
      </c>
      <c r="AW196" s="145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</row>
    <row r="197" spans="1:69" s="67" customFormat="1" ht="15" customHeight="1">
      <c r="A197" s="125">
        <f t="shared" si="41"/>
        <v>186</v>
      </c>
      <c r="B197" s="125" t="s">
        <v>90</v>
      </c>
      <c r="C197" s="126">
        <v>2</v>
      </c>
      <c r="D197" s="126">
        <v>2</v>
      </c>
      <c r="E197" s="126">
        <v>3</v>
      </c>
      <c r="F197" s="126">
        <v>8</v>
      </c>
      <c r="G197" s="126"/>
      <c r="H197" s="126"/>
      <c r="I197"/>
      <c r="J197" s="127">
        <f t="shared" si="44"/>
        <v>4</v>
      </c>
      <c r="K197" s="128">
        <f t="shared" si="45"/>
        <v>2</v>
      </c>
      <c r="L197" s="128" t="str">
        <f t="shared" si="58"/>
        <v>2.2</v>
      </c>
      <c r="M197" s="128" t="str">
        <f t="shared" si="58"/>
        <v>2.2.3</v>
      </c>
      <c r="N197" s="128" t="str">
        <f t="shared" si="58"/>
        <v>2.2.3.8</v>
      </c>
      <c r="O197" s="128" t="str">
        <f t="shared" si="58"/>
        <v>2.2.3.8</v>
      </c>
      <c r="P197" s="129" t="str">
        <f t="shared" si="58"/>
        <v>2.2.3.8</v>
      </c>
      <c r="Q197" s="130">
        <f t="shared" si="46"/>
        <v>0</v>
      </c>
      <c r="R197" s="128">
        <f t="shared" si="56"/>
        <v>0</v>
      </c>
      <c r="S197" s="128">
        <f t="shared" si="56"/>
        <v>0</v>
      </c>
      <c r="T197" s="128">
        <f t="shared" si="56"/>
        <v>0</v>
      </c>
      <c r="U197" s="128">
        <f t="shared" si="56"/>
        <v>10824.57</v>
      </c>
      <c r="V197" s="128">
        <f t="shared" si="56"/>
        <v>0</v>
      </c>
      <c r="W197" s="131">
        <f t="shared" si="42"/>
        <v>0</v>
      </c>
      <c r="X197" s="130">
        <f t="shared" si="47"/>
        <v>0</v>
      </c>
      <c r="Y197" s="128">
        <f t="shared" si="57"/>
        <v>0</v>
      </c>
      <c r="Z197" s="128">
        <f t="shared" si="57"/>
        <v>0</v>
      </c>
      <c r="AA197" s="128">
        <f t="shared" si="57"/>
        <v>0</v>
      </c>
      <c r="AB197" s="128">
        <f t="shared" si="57"/>
        <v>13470.68</v>
      </c>
      <c r="AC197" s="128">
        <f t="shared" si="57"/>
        <v>0</v>
      </c>
      <c r="AD197" s="131">
        <f t="shared" si="43"/>
        <v>0</v>
      </c>
      <c r="AE197" s="68"/>
      <c r="AF197" s="132"/>
      <c r="AG197" s="133" t="str">
        <f t="shared" si="52"/>
        <v>2.2.3.8</v>
      </c>
      <c r="AH197" s="156"/>
      <c r="AI197" s="135" t="s">
        <v>73</v>
      </c>
      <c r="AJ197" s="148" t="s">
        <v>190</v>
      </c>
      <c r="AK197" s="136" t="s">
        <v>112</v>
      </c>
      <c r="AL197" s="134"/>
      <c r="AM197" s="151">
        <v>0</v>
      </c>
      <c r="AN197" s="138"/>
      <c r="AO197" s="138">
        <f t="shared" si="55"/>
        <v>0</v>
      </c>
      <c r="AP197" s="139">
        <f t="shared" si="49"/>
        <v>10824.57</v>
      </c>
      <c r="AQ197" s="139">
        <f t="shared" si="50"/>
        <v>13470.68</v>
      </c>
      <c r="AR197" s="140" t="str">
        <f t="shared" si="51"/>
        <v>2.2.3.8</v>
      </c>
      <c r="AS197" s="141" t="s">
        <v>73</v>
      </c>
      <c r="AT197" s="142">
        <v>0</v>
      </c>
      <c r="AU197" s="144" t="str">
        <f t="shared" si="53"/>
        <v/>
      </c>
      <c r="AV197" s="144">
        <f t="shared" si="54"/>
        <v>0</v>
      </c>
      <c r="AW197" s="145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 s="146"/>
      <c r="BQ197" s="146"/>
    </row>
    <row r="198" spans="1:69" s="67" customFormat="1" ht="49.5">
      <c r="A198" s="125">
        <f t="shared" si="41"/>
        <v>187</v>
      </c>
      <c r="B198" s="125"/>
      <c r="C198" s="126">
        <v>2</v>
      </c>
      <c r="D198" s="126">
        <v>2</v>
      </c>
      <c r="E198" s="126">
        <v>3</v>
      </c>
      <c r="F198" s="126">
        <v>8</v>
      </c>
      <c r="G198" s="126">
        <v>1</v>
      </c>
      <c r="H198" s="126"/>
      <c r="I198"/>
      <c r="J198" s="127">
        <f t="shared" si="44"/>
        <v>5</v>
      </c>
      <c r="K198" s="128">
        <f t="shared" si="45"/>
        <v>2</v>
      </c>
      <c r="L198" s="128" t="str">
        <f t="shared" si="58"/>
        <v>2.2</v>
      </c>
      <c r="M198" s="128" t="str">
        <f t="shared" si="58"/>
        <v>2.2.3</v>
      </c>
      <c r="N198" s="128" t="str">
        <f t="shared" si="58"/>
        <v>2.2.3.8</v>
      </c>
      <c r="O198" s="128" t="str">
        <f t="shared" si="58"/>
        <v>2.2.3.8.1</v>
      </c>
      <c r="P198" s="129" t="str">
        <f t="shared" si="58"/>
        <v>2.2.3.8.1</v>
      </c>
      <c r="Q198" s="130">
        <f t="shared" si="46"/>
        <v>867.08</v>
      </c>
      <c r="R198" s="128">
        <f t="shared" si="56"/>
        <v>0</v>
      </c>
      <c r="S198" s="128">
        <f t="shared" si="56"/>
        <v>0</v>
      </c>
      <c r="T198" s="128">
        <f t="shared" si="56"/>
        <v>0</v>
      </c>
      <c r="U198" s="128">
        <f t="shared" si="56"/>
        <v>0</v>
      </c>
      <c r="V198" s="128">
        <f t="shared" si="56"/>
        <v>867.08</v>
      </c>
      <c r="W198" s="131">
        <f t="shared" si="42"/>
        <v>867.08</v>
      </c>
      <c r="X198" s="130">
        <f t="shared" si="47"/>
        <v>1077.96</v>
      </c>
      <c r="Y198" s="128">
        <f t="shared" si="57"/>
        <v>0</v>
      </c>
      <c r="Z198" s="128">
        <f t="shared" si="57"/>
        <v>0</v>
      </c>
      <c r="AA198" s="128">
        <f t="shared" si="57"/>
        <v>0</v>
      </c>
      <c r="AB198" s="128">
        <f t="shared" si="57"/>
        <v>0</v>
      </c>
      <c r="AC198" s="128">
        <f t="shared" si="57"/>
        <v>1077.96</v>
      </c>
      <c r="AD198" s="131">
        <f t="shared" si="43"/>
        <v>1077.96</v>
      </c>
      <c r="AE198" s="68"/>
      <c r="AF198" s="132"/>
      <c r="AG198" s="133" t="str">
        <f t="shared" si="52"/>
        <v>2.2.3.8.1</v>
      </c>
      <c r="AH198" s="156">
        <v>100982</v>
      </c>
      <c r="AI198" s="135" t="s">
        <v>62</v>
      </c>
      <c r="AJ198" s="148" t="s">
        <v>233</v>
      </c>
      <c r="AK198" s="136" t="s">
        <v>234</v>
      </c>
      <c r="AL198" s="134" t="s">
        <v>235</v>
      </c>
      <c r="AM198" s="151">
        <v>130.97898327746276</v>
      </c>
      <c r="AN198" s="138">
        <v>6.62</v>
      </c>
      <c r="AO198" s="138">
        <f t="shared" si="55"/>
        <v>8.23</v>
      </c>
      <c r="AP198" s="139">
        <f t="shared" si="49"/>
        <v>867.08</v>
      </c>
      <c r="AQ198" s="139">
        <f t="shared" si="50"/>
        <v>1077.96</v>
      </c>
      <c r="AR198" s="140" t="str">
        <f t="shared" si="51"/>
        <v>2.2.3.8.1</v>
      </c>
      <c r="AS198" s="141" t="s">
        <v>73</v>
      </c>
      <c r="AT198" s="142">
        <v>0.24390000000000001</v>
      </c>
      <c r="AU198" s="144">
        <f t="shared" si="53"/>
        <v>867.08</v>
      </c>
      <c r="AV198" s="144">
        <f t="shared" si="54"/>
        <v>1077.96</v>
      </c>
      <c r="AW198" s="145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</row>
    <row r="199" spans="1:69" s="67" customFormat="1" ht="33">
      <c r="A199" s="125">
        <f t="shared" si="41"/>
        <v>188</v>
      </c>
      <c r="B199" s="125"/>
      <c r="C199" s="126">
        <v>2</v>
      </c>
      <c r="D199" s="126">
        <v>2</v>
      </c>
      <c r="E199" s="126">
        <v>3</v>
      </c>
      <c r="F199" s="126">
        <v>8</v>
      </c>
      <c r="G199" s="126">
        <v>2</v>
      </c>
      <c r="H199" s="126"/>
      <c r="I199"/>
      <c r="J199" s="127">
        <f t="shared" si="44"/>
        <v>5</v>
      </c>
      <c r="K199" s="128">
        <f t="shared" si="45"/>
        <v>2</v>
      </c>
      <c r="L199" s="128" t="str">
        <f t="shared" si="58"/>
        <v>2.2</v>
      </c>
      <c r="M199" s="128" t="str">
        <f t="shared" si="58"/>
        <v>2.2.3</v>
      </c>
      <c r="N199" s="128" t="str">
        <f t="shared" si="58"/>
        <v>2.2.3.8</v>
      </c>
      <c r="O199" s="128" t="str">
        <f t="shared" si="58"/>
        <v>2.2.3.8.2</v>
      </c>
      <c r="P199" s="129" t="str">
        <f t="shared" si="58"/>
        <v>2.2.3.8.2</v>
      </c>
      <c r="Q199" s="130">
        <f t="shared" si="46"/>
        <v>579.29999999999995</v>
      </c>
      <c r="R199" s="128">
        <f t="shared" si="56"/>
        <v>0</v>
      </c>
      <c r="S199" s="128">
        <f t="shared" si="56"/>
        <v>0</v>
      </c>
      <c r="T199" s="128">
        <f t="shared" si="56"/>
        <v>0</v>
      </c>
      <c r="U199" s="128">
        <f t="shared" si="56"/>
        <v>0</v>
      </c>
      <c r="V199" s="128">
        <f t="shared" si="56"/>
        <v>579.29999999999995</v>
      </c>
      <c r="W199" s="131">
        <f t="shared" si="42"/>
        <v>579.29999999999995</v>
      </c>
      <c r="X199" s="130">
        <f t="shared" si="47"/>
        <v>719.87</v>
      </c>
      <c r="Y199" s="128">
        <f t="shared" si="57"/>
        <v>0</v>
      </c>
      <c r="Z199" s="128">
        <f t="shared" si="57"/>
        <v>0</v>
      </c>
      <c r="AA199" s="128">
        <f t="shared" si="57"/>
        <v>0</v>
      </c>
      <c r="AB199" s="128">
        <f t="shared" si="57"/>
        <v>0</v>
      </c>
      <c r="AC199" s="128">
        <f t="shared" si="57"/>
        <v>719.87</v>
      </c>
      <c r="AD199" s="131">
        <f t="shared" si="43"/>
        <v>719.87</v>
      </c>
      <c r="AE199" s="68"/>
      <c r="AF199" s="132"/>
      <c r="AG199" s="133" t="str">
        <f t="shared" si="52"/>
        <v>2.2.3.8.2</v>
      </c>
      <c r="AH199" s="154" t="s">
        <v>113</v>
      </c>
      <c r="AI199" s="135" t="s">
        <v>65</v>
      </c>
      <c r="AJ199" s="148" t="s">
        <v>306</v>
      </c>
      <c r="AK199" s="136" t="s">
        <v>307</v>
      </c>
      <c r="AL199" s="134" t="s">
        <v>235</v>
      </c>
      <c r="AM199" s="151">
        <v>212.97900000000001</v>
      </c>
      <c r="AN199" s="138">
        <v>2.72</v>
      </c>
      <c r="AO199" s="138">
        <f t="shared" si="55"/>
        <v>3.38</v>
      </c>
      <c r="AP199" s="139">
        <f t="shared" si="49"/>
        <v>579.29999999999995</v>
      </c>
      <c r="AQ199" s="139">
        <f t="shared" si="50"/>
        <v>719.87</v>
      </c>
      <c r="AR199" s="140" t="str">
        <f t="shared" si="51"/>
        <v>2.2.3.8.2</v>
      </c>
      <c r="AS199" s="141"/>
      <c r="AT199" s="142">
        <v>0.24390000000000001</v>
      </c>
      <c r="AU199" s="144">
        <f t="shared" si="53"/>
        <v>579.29999999999995</v>
      </c>
      <c r="AV199" s="144">
        <f t="shared" si="54"/>
        <v>719.87</v>
      </c>
      <c r="AW199" s="145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</row>
    <row r="200" spans="1:69" s="67" customFormat="1" ht="33">
      <c r="A200" s="125">
        <f t="shared" si="41"/>
        <v>189</v>
      </c>
      <c r="B200" s="125"/>
      <c r="C200" s="126">
        <v>2</v>
      </c>
      <c r="D200" s="126">
        <v>2</v>
      </c>
      <c r="E200" s="126">
        <v>3</v>
      </c>
      <c r="F200" s="126">
        <v>8</v>
      </c>
      <c r="G200" s="126">
        <v>3</v>
      </c>
      <c r="H200" s="126"/>
      <c r="I200"/>
      <c r="J200" s="127">
        <f t="shared" si="44"/>
        <v>5</v>
      </c>
      <c r="K200" s="128">
        <f t="shared" si="45"/>
        <v>2</v>
      </c>
      <c r="L200" s="128" t="str">
        <f t="shared" si="58"/>
        <v>2.2</v>
      </c>
      <c r="M200" s="128" t="str">
        <f t="shared" si="58"/>
        <v>2.2.3</v>
      </c>
      <c r="N200" s="128" t="str">
        <f t="shared" si="58"/>
        <v>2.2.3.8</v>
      </c>
      <c r="O200" s="128" t="str">
        <f t="shared" si="58"/>
        <v>2.2.3.8.3</v>
      </c>
      <c r="P200" s="129" t="str">
        <f t="shared" si="58"/>
        <v>2.2.3.8.3</v>
      </c>
      <c r="Q200" s="130">
        <f t="shared" si="46"/>
        <v>4595.28</v>
      </c>
      <c r="R200" s="128">
        <f t="shared" si="56"/>
        <v>0</v>
      </c>
      <c r="S200" s="128">
        <f t="shared" si="56"/>
        <v>0</v>
      </c>
      <c r="T200" s="128">
        <f t="shared" si="56"/>
        <v>0</v>
      </c>
      <c r="U200" s="128">
        <f t="shared" si="56"/>
        <v>0</v>
      </c>
      <c r="V200" s="128">
        <f t="shared" si="56"/>
        <v>4595.28</v>
      </c>
      <c r="W200" s="131">
        <f t="shared" si="42"/>
        <v>4595.28</v>
      </c>
      <c r="X200" s="130">
        <f t="shared" si="47"/>
        <v>5723.46</v>
      </c>
      <c r="Y200" s="128">
        <f t="shared" si="57"/>
        <v>0</v>
      </c>
      <c r="Z200" s="128">
        <f t="shared" si="57"/>
        <v>0</v>
      </c>
      <c r="AA200" s="128">
        <f t="shared" si="57"/>
        <v>0</v>
      </c>
      <c r="AB200" s="128">
        <f t="shared" si="57"/>
        <v>0</v>
      </c>
      <c r="AC200" s="128">
        <f t="shared" si="57"/>
        <v>5723.46</v>
      </c>
      <c r="AD200" s="131">
        <f t="shared" si="43"/>
        <v>5723.46</v>
      </c>
      <c r="AE200" s="68"/>
      <c r="AF200" s="132"/>
      <c r="AG200" s="133" t="str">
        <f t="shared" si="52"/>
        <v>2.2.3.8.3</v>
      </c>
      <c r="AH200" s="134">
        <v>95875</v>
      </c>
      <c r="AI200" s="135" t="s">
        <v>62</v>
      </c>
      <c r="AJ200" s="148" t="s">
        <v>236</v>
      </c>
      <c r="AK200" s="136" t="s">
        <v>237</v>
      </c>
      <c r="AL200" s="134" t="s">
        <v>238</v>
      </c>
      <c r="AM200" s="151">
        <v>2751.6638662197024</v>
      </c>
      <c r="AN200" s="138">
        <v>1.67</v>
      </c>
      <c r="AO200" s="138">
        <f t="shared" si="55"/>
        <v>2.08</v>
      </c>
      <c r="AP200" s="139">
        <f t="shared" si="49"/>
        <v>4595.28</v>
      </c>
      <c r="AQ200" s="139">
        <f t="shared" si="50"/>
        <v>5723.46</v>
      </c>
      <c r="AR200" s="140" t="str">
        <f t="shared" si="51"/>
        <v>2.2.3.8.3</v>
      </c>
      <c r="AS200" s="141" t="s">
        <v>73</v>
      </c>
      <c r="AT200" s="142">
        <v>0.24390000000000001</v>
      </c>
      <c r="AU200" s="144">
        <f t="shared" si="53"/>
        <v>4595.28</v>
      </c>
      <c r="AV200" s="144">
        <f t="shared" si="54"/>
        <v>5723.46</v>
      </c>
      <c r="AW200" s="145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 s="146"/>
      <c r="BQ200" s="146"/>
    </row>
    <row r="201" spans="1:69" s="67" customFormat="1" ht="15" customHeight="1">
      <c r="A201" s="125">
        <f t="shared" si="41"/>
        <v>190</v>
      </c>
      <c r="B201" s="125"/>
      <c r="C201" s="126">
        <v>2</v>
      </c>
      <c r="D201" s="126">
        <v>2</v>
      </c>
      <c r="E201" s="126">
        <v>3</v>
      </c>
      <c r="F201" s="126">
        <v>8</v>
      </c>
      <c r="G201" s="126">
        <v>4</v>
      </c>
      <c r="H201" s="126"/>
      <c r="I201"/>
      <c r="J201" s="127">
        <f t="shared" si="44"/>
        <v>5</v>
      </c>
      <c r="K201" s="128">
        <f t="shared" si="45"/>
        <v>2</v>
      </c>
      <c r="L201" s="128" t="str">
        <f t="shared" si="58"/>
        <v>2.2</v>
      </c>
      <c r="M201" s="128" t="str">
        <f t="shared" si="58"/>
        <v>2.2.3</v>
      </c>
      <c r="N201" s="128" t="str">
        <f t="shared" si="58"/>
        <v>2.2.3.8</v>
      </c>
      <c r="O201" s="128" t="str">
        <f t="shared" si="58"/>
        <v>2.2.3.8.4</v>
      </c>
      <c r="P201" s="129" t="str">
        <f t="shared" si="58"/>
        <v>2.2.3.8.4</v>
      </c>
      <c r="Q201" s="130">
        <f t="shared" si="46"/>
        <v>3783.54</v>
      </c>
      <c r="R201" s="128">
        <f t="shared" si="56"/>
        <v>0</v>
      </c>
      <c r="S201" s="128">
        <f t="shared" si="56"/>
        <v>0</v>
      </c>
      <c r="T201" s="128">
        <f t="shared" si="56"/>
        <v>0</v>
      </c>
      <c r="U201" s="128">
        <f t="shared" si="56"/>
        <v>0</v>
      </c>
      <c r="V201" s="128">
        <f t="shared" si="56"/>
        <v>3783.54</v>
      </c>
      <c r="W201" s="131">
        <f t="shared" si="42"/>
        <v>3783.54</v>
      </c>
      <c r="X201" s="130">
        <f t="shared" si="47"/>
        <v>4705.3500000000004</v>
      </c>
      <c r="Y201" s="128">
        <f t="shared" si="57"/>
        <v>0</v>
      </c>
      <c r="Z201" s="128">
        <f t="shared" si="57"/>
        <v>0</v>
      </c>
      <c r="AA201" s="128">
        <f t="shared" si="57"/>
        <v>0</v>
      </c>
      <c r="AB201" s="128">
        <f t="shared" si="57"/>
        <v>0</v>
      </c>
      <c r="AC201" s="128">
        <f t="shared" si="57"/>
        <v>4705.3500000000004</v>
      </c>
      <c r="AD201" s="131">
        <f t="shared" si="43"/>
        <v>4705.3500000000004</v>
      </c>
      <c r="AE201" s="68"/>
      <c r="AF201" s="132"/>
      <c r="AG201" s="133" t="str">
        <f t="shared" si="52"/>
        <v>2.2.3.8.4</v>
      </c>
      <c r="AH201" s="156" t="s">
        <v>92</v>
      </c>
      <c r="AI201" s="135" t="s">
        <v>64</v>
      </c>
      <c r="AJ201" s="148" t="s">
        <v>239</v>
      </c>
      <c r="AK201" s="136" t="s">
        <v>240</v>
      </c>
      <c r="AL201" s="134" t="s">
        <v>235</v>
      </c>
      <c r="AM201" s="151">
        <v>343.9579832774628</v>
      </c>
      <c r="AN201" s="138">
        <v>11</v>
      </c>
      <c r="AO201" s="138">
        <f t="shared" si="55"/>
        <v>13.68</v>
      </c>
      <c r="AP201" s="139">
        <f t="shared" si="49"/>
        <v>3783.54</v>
      </c>
      <c r="AQ201" s="139">
        <f t="shared" si="50"/>
        <v>4705.3500000000004</v>
      </c>
      <c r="AR201" s="140" t="str">
        <f t="shared" si="51"/>
        <v>2.2.3.8.4</v>
      </c>
      <c r="AS201" s="141" t="s">
        <v>73</v>
      </c>
      <c r="AT201" s="142">
        <v>0.24390000000000001</v>
      </c>
      <c r="AU201" s="144">
        <f t="shared" si="53"/>
        <v>3783.54</v>
      </c>
      <c r="AV201" s="144">
        <f t="shared" si="54"/>
        <v>4705.3500000000004</v>
      </c>
      <c r="AW201" s="145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 s="67">
        <f>SUMIF(AF:AF,"SIM",BN:BN)</f>
        <v>0</v>
      </c>
    </row>
    <row r="202" spans="1:69" s="67" customFormat="1" ht="33">
      <c r="A202" s="125">
        <f t="shared" si="41"/>
        <v>191</v>
      </c>
      <c r="B202" s="125"/>
      <c r="C202" s="126">
        <v>2</v>
      </c>
      <c r="D202" s="126">
        <v>2</v>
      </c>
      <c r="E202" s="126">
        <v>3</v>
      </c>
      <c r="F202" s="126">
        <v>8</v>
      </c>
      <c r="G202" s="126">
        <v>5</v>
      </c>
      <c r="H202" s="126"/>
      <c r="I202"/>
      <c r="J202" s="127">
        <f t="shared" si="44"/>
        <v>5</v>
      </c>
      <c r="K202" s="128">
        <f t="shared" si="45"/>
        <v>2</v>
      </c>
      <c r="L202" s="128" t="str">
        <f t="shared" si="58"/>
        <v>2.2</v>
      </c>
      <c r="M202" s="128" t="str">
        <f t="shared" si="58"/>
        <v>2.2.3</v>
      </c>
      <c r="N202" s="128" t="str">
        <f t="shared" si="58"/>
        <v>2.2.3.8</v>
      </c>
      <c r="O202" s="128" t="str">
        <f t="shared" si="58"/>
        <v>2.2.3.8.5</v>
      </c>
      <c r="P202" s="129" t="str">
        <f t="shared" si="58"/>
        <v>2.2.3.8.5</v>
      </c>
      <c r="Q202" s="130">
        <f t="shared" si="46"/>
        <v>371.71</v>
      </c>
      <c r="R202" s="128">
        <f t="shared" si="56"/>
        <v>0</v>
      </c>
      <c r="S202" s="128">
        <f t="shared" si="56"/>
        <v>0</v>
      </c>
      <c r="T202" s="128">
        <f t="shared" si="56"/>
        <v>0</v>
      </c>
      <c r="U202" s="128">
        <f t="shared" si="56"/>
        <v>0</v>
      </c>
      <c r="V202" s="128">
        <f t="shared" si="56"/>
        <v>371.71</v>
      </c>
      <c r="W202" s="131">
        <f t="shared" si="42"/>
        <v>371.71</v>
      </c>
      <c r="X202" s="130">
        <f t="shared" si="47"/>
        <v>462.29</v>
      </c>
      <c r="Y202" s="128">
        <f t="shared" si="57"/>
        <v>0</v>
      </c>
      <c r="Z202" s="128">
        <f t="shared" si="57"/>
        <v>0</v>
      </c>
      <c r="AA202" s="128">
        <f t="shared" si="57"/>
        <v>0</v>
      </c>
      <c r="AB202" s="128">
        <f t="shared" si="57"/>
        <v>0</v>
      </c>
      <c r="AC202" s="128">
        <f t="shared" si="57"/>
        <v>462.29</v>
      </c>
      <c r="AD202" s="131">
        <f t="shared" si="43"/>
        <v>462.29</v>
      </c>
      <c r="AE202" s="68"/>
      <c r="AF202" s="132"/>
      <c r="AG202" s="133" t="str">
        <f t="shared" si="52"/>
        <v>2.2.3.8.5</v>
      </c>
      <c r="AH202" s="156">
        <v>101126</v>
      </c>
      <c r="AI202" s="135" t="s">
        <v>62</v>
      </c>
      <c r="AJ202" s="148" t="s">
        <v>308</v>
      </c>
      <c r="AK202" s="136" t="s">
        <v>309</v>
      </c>
      <c r="AL202" s="134" t="s">
        <v>235</v>
      </c>
      <c r="AM202" s="151">
        <v>37.584299999999992</v>
      </c>
      <c r="AN202" s="138">
        <v>9.89</v>
      </c>
      <c r="AO202" s="138">
        <f t="shared" si="55"/>
        <v>12.3</v>
      </c>
      <c r="AP202" s="139">
        <f t="shared" si="49"/>
        <v>371.71</v>
      </c>
      <c r="AQ202" s="139">
        <f t="shared" si="50"/>
        <v>462.29</v>
      </c>
      <c r="AR202" s="140" t="str">
        <f t="shared" si="51"/>
        <v>2.2.3.8.5</v>
      </c>
      <c r="AS202" s="141" t="s">
        <v>73</v>
      </c>
      <c r="AT202" s="142">
        <v>0.24390000000000001</v>
      </c>
      <c r="AU202" s="144">
        <f t="shared" si="53"/>
        <v>371.71</v>
      </c>
      <c r="AV202" s="144">
        <f t="shared" si="54"/>
        <v>462.29</v>
      </c>
      <c r="AW202" s="145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</row>
    <row r="203" spans="1:69" s="67" customFormat="1" ht="33">
      <c r="A203" s="125">
        <f t="shared" ref="A203:A266" si="59">A202+1</f>
        <v>192</v>
      </c>
      <c r="B203" s="125"/>
      <c r="C203" s="126">
        <v>2</v>
      </c>
      <c r="D203" s="126">
        <v>2</v>
      </c>
      <c r="E203" s="126">
        <v>3</v>
      </c>
      <c r="F203" s="126">
        <v>8</v>
      </c>
      <c r="G203" s="126">
        <v>6</v>
      </c>
      <c r="H203" s="126"/>
      <c r="I203"/>
      <c r="J203" s="127">
        <f t="shared" si="44"/>
        <v>5</v>
      </c>
      <c r="K203" s="128">
        <f t="shared" si="45"/>
        <v>2</v>
      </c>
      <c r="L203" s="128" t="str">
        <f t="shared" si="58"/>
        <v>2.2</v>
      </c>
      <c r="M203" s="128" t="str">
        <f t="shared" si="58"/>
        <v>2.2.3</v>
      </c>
      <c r="N203" s="128" t="str">
        <f t="shared" si="58"/>
        <v>2.2.3.8</v>
      </c>
      <c r="O203" s="128" t="str">
        <f t="shared" si="58"/>
        <v>2.2.3.8.6</v>
      </c>
      <c r="P203" s="129" t="str">
        <f t="shared" si="58"/>
        <v>2.2.3.8.6</v>
      </c>
      <c r="Q203" s="130">
        <f t="shared" si="46"/>
        <v>627.66</v>
      </c>
      <c r="R203" s="128">
        <f t="shared" si="56"/>
        <v>0</v>
      </c>
      <c r="S203" s="128">
        <f t="shared" si="56"/>
        <v>0</v>
      </c>
      <c r="T203" s="128">
        <f t="shared" si="56"/>
        <v>0</v>
      </c>
      <c r="U203" s="128">
        <f t="shared" si="56"/>
        <v>0</v>
      </c>
      <c r="V203" s="128">
        <f t="shared" si="56"/>
        <v>627.66</v>
      </c>
      <c r="W203" s="131">
        <f t="shared" ref="W203:W266" si="60">IF($J203=V$9,SUMIF(P$10:P$394,$AG203,$Q$10:$Q$394),0)</f>
        <v>627.66</v>
      </c>
      <c r="X203" s="130">
        <f t="shared" si="47"/>
        <v>781.75</v>
      </c>
      <c r="Y203" s="128">
        <f t="shared" si="57"/>
        <v>0</v>
      </c>
      <c r="Z203" s="128">
        <f t="shared" si="57"/>
        <v>0</v>
      </c>
      <c r="AA203" s="128">
        <f t="shared" si="57"/>
        <v>0</v>
      </c>
      <c r="AB203" s="128">
        <f t="shared" si="57"/>
        <v>0</v>
      </c>
      <c r="AC203" s="128">
        <f t="shared" si="57"/>
        <v>781.75</v>
      </c>
      <c r="AD203" s="131">
        <f t="shared" ref="AD203:AD266" si="61">IF($J203=AC$9,SUMIF(P$10:P$394,$AG203,$X$10:$X$394),0)</f>
        <v>781.75</v>
      </c>
      <c r="AE203" s="68"/>
      <c r="AF203" s="132"/>
      <c r="AG203" s="133" t="str">
        <f t="shared" si="52"/>
        <v>2.2.3.8.6</v>
      </c>
      <c r="AH203" s="134">
        <v>95875</v>
      </c>
      <c r="AI203" s="135" t="s">
        <v>62</v>
      </c>
      <c r="AJ203" s="148" t="s">
        <v>236</v>
      </c>
      <c r="AK203" s="136" t="s">
        <v>237</v>
      </c>
      <c r="AL203" s="134" t="s">
        <v>238</v>
      </c>
      <c r="AM203" s="151">
        <v>375.8429999999999</v>
      </c>
      <c r="AN203" s="138">
        <v>1.67</v>
      </c>
      <c r="AO203" s="138">
        <f t="shared" si="55"/>
        <v>2.08</v>
      </c>
      <c r="AP203" s="139">
        <f t="shared" si="49"/>
        <v>627.66</v>
      </c>
      <c r="AQ203" s="139">
        <f t="shared" si="50"/>
        <v>781.75</v>
      </c>
      <c r="AR203" s="140" t="str">
        <f t="shared" si="51"/>
        <v>2.2.3.8.6</v>
      </c>
      <c r="AS203" s="141" t="s">
        <v>73</v>
      </c>
      <c r="AT203" s="142">
        <v>0.24390000000000001</v>
      </c>
      <c r="AU203" s="144">
        <f t="shared" si="53"/>
        <v>627.66</v>
      </c>
      <c r="AV203" s="144">
        <f t="shared" si="54"/>
        <v>781.75</v>
      </c>
      <c r="AW203" s="145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 s="146"/>
      <c r="BQ203" s="146"/>
    </row>
    <row r="204" spans="1:69" s="67" customFormat="1" ht="15" customHeight="1">
      <c r="A204" s="125">
        <f t="shared" si="59"/>
        <v>193</v>
      </c>
      <c r="B204" s="125" t="s">
        <v>80</v>
      </c>
      <c r="C204" s="126">
        <v>2</v>
      </c>
      <c r="D204" s="126">
        <v>2</v>
      </c>
      <c r="E204" s="126">
        <v>4</v>
      </c>
      <c r="F204" s="126"/>
      <c r="G204" s="126"/>
      <c r="H204" s="126"/>
      <c r="I204"/>
      <c r="J204" s="127">
        <f t="shared" si="44"/>
        <v>3</v>
      </c>
      <c r="K204" s="128">
        <f t="shared" si="45"/>
        <v>2</v>
      </c>
      <c r="L204" s="128" t="str">
        <f t="shared" si="58"/>
        <v>2.2</v>
      </c>
      <c r="M204" s="128" t="str">
        <f t="shared" si="58"/>
        <v>2.2.4</v>
      </c>
      <c r="N204" s="128" t="str">
        <f t="shared" si="58"/>
        <v>2.2.4</v>
      </c>
      <c r="O204" s="128" t="str">
        <f t="shared" si="58"/>
        <v>2.2.4</v>
      </c>
      <c r="P204" s="129" t="str">
        <f t="shared" si="58"/>
        <v>2.2.4</v>
      </c>
      <c r="Q204" s="130">
        <f t="shared" si="46"/>
        <v>0</v>
      </c>
      <c r="R204" s="128">
        <f t="shared" si="56"/>
        <v>0</v>
      </c>
      <c r="S204" s="128">
        <f t="shared" si="56"/>
        <v>0</v>
      </c>
      <c r="T204" s="128">
        <f t="shared" si="56"/>
        <v>226695.61</v>
      </c>
      <c r="U204" s="128">
        <f t="shared" si="56"/>
        <v>0</v>
      </c>
      <c r="V204" s="128">
        <f t="shared" si="56"/>
        <v>0</v>
      </c>
      <c r="W204" s="131">
        <f t="shared" si="60"/>
        <v>0</v>
      </c>
      <c r="X204" s="130">
        <f t="shared" si="47"/>
        <v>0</v>
      </c>
      <c r="Y204" s="128">
        <f t="shared" si="57"/>
        <v>0</v>
      </c>
      <c r="Z204" s="128">
        <f t="shared" si="57"/>
        <v>0</v>
      </c>
      <c r="AA204" s="128">
        <f t="shared" si="57"/>
        <v>262129.96000000008</v>
      </c>
      <c r="AB204" s="128">
        <f t="shared" si="57"/>
        <v>0</v>
      </c>
      <c r="AC204" s="128">
        <f t="shared" si="57"/>
        <v>0</v>
      </c>
      <c r="AD204" s="131">
        <f t="shared" si="61"/>
        <v>0</v>
      </c>
      <c r="AE204" s="68"/>
      <c r="AF204" s="132"/>
      <c r="AG204" s="133" t="str">
        <f t="shared" si="52"/>
        <v>2.2.4</v>
      </c>
      <c r="AH204" s="154"/>
      <c r="AI204" s="135" t="s">
        <v>73</v>
      </c>
      <c r="AJ204" s="148" t="s">
        <v>190</v>
      </c>
      <c r="AK204" s="136" t="s">
        <v>114</v>
      </c>
      <c r="AL204" s="134"/>
      <c r="AM204" s="151">
        <v>0</v>
      </c>
      <c r="AN204" s="138"/>
      <c r="AO204" s="138">
        <f t="shared" si="55"/>
        <v>0</v>
      </c>
      <c r="AP204" s="139">
        <f t="shared" si="49"/>
        <v>226695.61</v>
      </c>
      <c r="AQ204" s="139">
        <f t="shared" si="50"/>
        <v>262129.96000000008</v>
      </c>
      <c r="AR204" s="140" t="str">
        <f t="shared" si="51"/>
        <v>2.2.4</v>
      </c>
      <c r="AS204" s="141" t="s">
        <v>73</v>
      </c>
      <c r="AT204" s="142">
        <v>0</v>
      </c>
      <c r="AU204" s="144" t="str">
        <f t="shared" si="53"/>
        <v/>
      </c>
      <c r="AV204" s="144">
        <f t="shared" si="54"/>
        <v>0</v>
      </c>
      <c r="AW204" s="145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</row>
    <row r="205" spans="1:69" s="67" customFormat="1" ht="27.6" customHeight="1">
      <c r="A205" s="125">
        <f t="shared" si="59"/>
        <v>194</v>
      </c>
      <c r="B205" s="125" t="s">
        <v>90</v>
      </c>
      <c r="C205" s="126">
        <v>2</v>
      </c>
      <c r="D205" s="126">
        <v>2</v>
      </c>
      <c r="E205" s="126">
        <v>4</v>
      </c>
      <c r="F205" s="126">
        <v>1</v>
      </c>
      <c r="G205" s="126"/>
      <c r="H205" s="126"/>
      <c r="I205"/>
      <c r="J205" s="127">
        <f t="shared" si="44"/>
        <v>4</v>
      </c>
      <c r="K205" s="128">
        <f t="shared" si="45"/>
        <v>2</v>
      </c>
      <c r="L205" s="128" t="str">
        <f t="shared" si="58"/>
        <v>2.2</v>
      </c>
      <c r="M205" s="128" t="str">
        <f t="shared" si="58"/>
        <v>2.2.4</v>
      </c>
      <c r="N205" s="128" t="str">
        <f t="shared" si="58"/>
        <v>2.2.4.1</v>
      </c>
      <c r="O205" s="128" t="str">
        <f t="shared" si="58"/>
        <v>2.2.4.1</v>
      </c>
      <c r="P205" s="129" t="str">
        <f t="shared" si="58"/>
        <v>2.2.4.1</v>
      </c>
      <c r="Q205" s="130">
        <f t="shared" si="46"/>
        <v>0</v>
      </c>
      <c r="R205" s="128">
        <f t="shared" si="56"/>
        <v>0</v>
      </c>
      <c r="S205" s="128">
        <f t="shared" si="56"/>
        <v>0</v>
      </c>
      <c r="T205" s="128">
        <f t="shared" si="56"/>
        <v>0</v>
      </c>
      <c r="U205" s="128">
        <f t="shared" si="56"/>
        <v>195805.61</v>
      </c>
      <c r="V205" s="128">
        <f t="shared" si="56"/>
        <v>0</v>
      </c>
      <c r="W205" s="131">
        <f t="shared" si="60"/>
        <v>0</v>
      </c>
      <c r="X205" s="130">
        <f t="shared" si="47"/>
        <v>0</v>
      </c>
      <c r="Y205" s="128">
        <f t="shared" si="57"/>
        <v>0</v>
      </c>
      <c r="Z205" s="128">
        <f t="shared" si="57"/>
        <v>0</v>
      </c>
      <c r="AA205" s="128">
        <f t="shared" si="57"/>
        <v>0</v>
      </c>
      <c r="AB205" s="128">
        <f t="shared" si="57"/>
        <v>224511.12000000008</v>
      </c>
      <c r="AC205" s="128">
        <f t="shared" si="57"/>
        <v>0</v>
      </c>
      <c r="AD205" s="131">
        <f t="shared" si="61"/>
        <v>0</v>
      </c>
      <c r="AE205" s="68"/>
      <c r="AF205" s="132"/>
      <c r="AG205" s="133" t="str">
        <f t="shared" si="52"/>
        <v>2.2.4.1</v>
      </c>
      <c r="AH205" s="150"/>
      <c r="AI205" s="135" t="s">
        <v>73</v>
      </c>
      <c r="AJ205" s="148" t="s">
        <v>190</v>
      </c>
      <c r="AK205" s="136" t="s">
        <v>148</v>
      </c>
      <c r="AL205" s="134"/>
      <c r="AM205" s="155">
        <v>0</v>
      </c>
      <c r="AN205" s="138"/>
      <c r="AO205" s="138">
        <f t="shared" si="55"/>
        <v>0</v>
      </c>
      <c r="AP205" s="139">
        <f t="shared" si="49"/>
        <v>195805.61</v>
      </c>
      <c r="AQ205" s="139">
        <f t="shared" si="50"/>
        <v>224511.12000000008</v>
      </c>
      <c r="AR205" s="140" t="str">
        <f t="shared" si="51"/>
        <v>2.2.4.1</v>
      </c>
      <c r="AS205" s="141"/>
      <c r="AT205" s="142">
        <v>0</v>
      </c>
      <c r="AU205" s="144" t="str">
        <f t="shared" si="53"/>
        <v/>
      </c>
      <c r="AV205" s="144">
        <f t="shared" si="54"/>
        <v>0</v>
      </c>
      <c r="AW205" s="14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</row>
    <row r="206" spans="1:69" s="67" customFormat="1" ht="15" customHeight="1">
      <c r="A206" s="125">
        <f t="shared" si="59"/>
        <v>195</v>
      </c>
      <c r="B206" s="125"/>
      <c r="C206" s="126">
        <v>2</v>
      </c>
      <c r="D206" s="126">
        <v>2</v>
      </c>
      <c r="E206" s="126">
        <v>4</v>
      </c>
      <c r="F206" s="126">
        <v>1</v>
      </c>
      <c r="G206" s="126">
        <v>1</v>
      </c>
      <c r="H206" s="126"/>
      <c r="I206"/>
      <c r="J206" s="127">
        <f t="shared" ref="J206:J271" si="62">COUNT(C206:H206)</f>
        <v>5</v>
      </c>
      <c r="K206" s="128">
        <f t="shared" ref="K206:K271" si="63">C206</f>
        <v>2</v>
      </c>
      <c r="L206" s="128" t="str">
        <f t="shared" si="58"/>
        <v>2.2</v>
      </c>
      <c r="M206" s="128" t="str">
        <f t="shared" si="58"/>
        <v>2.2.4</v>
      </c>
      <c r="N206" s="128" t="str">
        <f t="shared" si="58"/>
        <v>2.2.4.1</v>
      </c>
      <c r="O206" s="128" t="str">
        <f t="shared" si="58"/>
        <v>2.2.4.1.1</v>
      </c>
      <c r="P206" s="129" t="str">
        <f t="shared" si="58"/>
        <v>2.2.4.1.1</v>
      </c>
      <c r="Q206" s="130">
        <f t="shared" ref="Q206:Q271" si="64">ROUND(AM206*AN206,2)</f>
        <v>12195.7</v>
      </c>
      <c r="R206" s="128">
        <f t="shared" si="56"/>
        <v>0</v>
      </c>
      <c r="S206" s="128">
        <f t="shared" si="56"/>
        <v>0</v>
      </c>
      <c r="T206" s="128">
        <f t="shared" si="56"/>
        <v>0</v>
      </c>
      <c r="U206" s="128">
        <f t="shared" si="56"/>
        <v>0</v>
      </c>
      <c r="V206" s="128">
        <f t="shared" si="56"/>
        <v>12195.7</v>
      </c>
      <c r="W206" s="131">
        <f t="shared" si="60"/>
        <v>12195.7</v>
      </c>
      <c r="X206" s="130">
        <f t="shared" ref="X206:X271" si="65">IF(B206&lt;&gt;"",0,ROUND(AM206*AO206,2))</f>
        <v>13983.59</v>
      </c>
      <c r="Y206" s="128">
        <f t="shared" si="57"/>
        <v>0</v>
      </c>
      <c r="Z206" s="128">
        <f t="shared" si="57"/>
        <v>0</v>
      </c>
      <c r="AA206" s="128">
        <f t="shared" si="57"/>
        <v>0</v>
      </c>
      <c r="AB206" s="128">
        <f t="shared" si="57"/>
        <v>0</v>
      </c>
      <c r="AC206" s="128">
        <f t="shared" si="57"/>
        <v>13983.59</v>
      </c>
      <c r="AD206" s="131">
        <f t="shared" si="61"/>
        <v>13983.59</v>
      </c>
      <c r="AE206" s="68"/>
      <c r="AF206" s="132"/>
      <c r="AG206" s="133" t="str">
        <f t="shared" si="52"/>
        <v>2.2.4.1.1</v>
      </c>
      <c r="AH206" s="156" t="s">
        <v>149</v>
      </c>
      <c r="AI206" s="135" t="s">
        <v>64</v>
      </c>
      <c r="AJ206" s="148" t="s">
        <v>394</v>
      </c>
      <c r="AK206" s="136" t="s">
        <v>395</v>
      </c>
      <c r="AL206" s="134" t="s">
        <v>193</v>
      </c>
      <c r="AM206" s="151">
        <v>1</v>
      </c>
      <c r="AN206" s="138">
        <v>12195.7</v>
      </c>
      <c r="AO206" s="138">
        <f t="shared" si="55"/>
        <v>13983.59</v>
      </c>
      <c r="AP206" s="139">
        <f t="shared" ref="AP206:AP271" si="66">IF(B206&lt;&gt;"",SUM(R206:W206),ROUND(AM206*AN206,2))</f>
        <v>12195.7</v>
      </c>
      <c r="AQ206" s="139">
        <f t="shared" ref="AQ206:AQ271" si="67">IF(B206&lt;&gt;"",SUM(Y206:AD206),ROUND(AM206*AO206,2))</f>
        <v>13983.59</v>
      </c>
      <c r="AR206" s="140" t="str">
        <f t="shared" ref="AR206:AR271" si="68">AG206</f>
        <v>2.2.4.1.1</v>
      </c>
      <c r="AS206" s="141" t="s">
        <v>71</v>
      </c>
      <c r="AT206" s="142">
        <v>0.14660000000000001</v>
      </c>
      <c r="AU206" s="144">
        <f t="shared" si="53"/>
        <v>12195.7</v>
      </c>
      <c r="AV206" s="144">
        <f t="shared" si="54"/>
        <v>13983.59</v>
      </c>
      <c r="AW206" s="158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 s="67">
        <f>SUMIF(AF:AF,"SIM",BN:BN)</f>
        <v>0</v>
      </c>
    </row>
    <row r="207" spans="1:69" s="67" customFormat="1" ht="15" customHeight="1">
      <c r="A207" s="125">
        <f t="shared" si="59"/>
        <v>196</v>
      </c>
      <c r="B207" s="125"/>
      <c r="C207" s="126">
        <v>2</v>
      </c>
      <c r="D207" s="126">
        <v>2</v>
      </c>
      <c r="E207" s="126">
        <v>4</v>
      </c>
      <c r="F207" s="126">
        <v>1</v>
      </c>
      <c r="G207" s="126">
        <v>2</v>
      </c>
      <c r="H207" s="126"/>
      <c r="I207"/>
      <c r="J207" s="127">
        <f t="shared" si="62"/>
        <v>5</v>
      </c>
      <c r="K207" s="128">
        <f t="shared" si="63"/>
        <v>2</v>
      </c>
      <c r="L207" s="128" t="str">
        <f t="shared" si="58"/>
        <v>2.2</v>
      </c>
      <c r="M207" s="128" t="str">
        <f t="shared" si="58"/>
        <v>2.2.4</v>
      </c>
      <c r="N207" s="128" t="str">
        <f t="shared" si="58"/>
        <v>2.2.4.1</v>
      </c>
      <c r="O207" s="128" t="str">
        <f t="shared" si="58"/>
        <v>2.2.4.1.2</v>
      </c>
      <c r="P207" s="129" t="str">
        <f t="shared" si="58"/>
        <v>2.2.4.1.2</v>
      </c>
      <c r="Q207" s="130">
        <f t="shared" si="64"/>
        <v>9161.52</v>
      </c>
      <c r="R207" s="128">
        <f t="shared" si="56"/>
        <v>0</v>
      </c>
      <c r="S207" s="128">
        <f t="shared" si="56"/>
        <v>0</v>
      </c>
      <c r="T207" s="128">
        <f t="shared" si="56"/>
        <v>0</v>
      </c>
      <c r="U207" s="128">
        <f t="shared" si="56"/>
        <v>0</v>
      </c>
      <c r="V207" s="128">
        <f t="shared" si="56"/>
        <v>9161.52</v>
      </c>
      <c r="W207" s="131">
        <f t="shared" si="60"/>
        <v>9161.52</v>
      </c>
      <c r="X207" s="130">
        <f t="shared" si="65"/>
        <v>10504.6</v>
      </c>
      <c r="Y207" s="128">
        <f t="shared" si="57"/>
        <v>0</v>
      </c>
      <c r="Z207" s="128">
        <f t="shared" si="57"/>
        <v>0</v>
      </c>
      <c r="AA207" s="128">
        <f t="shared" si="57"/>
        <v>0</v>
      </c>
      <c r="AB207" s="128">
        <f t="shared" si="57"/>
        <v>0</v>
      </c>
      <c r="AC207" s="128">
        <f t="shared" si="57"/>
        <v>10504.6</v>
      </c>
      <c r="AD207" s="131">
        <f t="shared" si="61"/>
        <v>10504.6</v>
      </c>
      <c r="AE207" s="68"/>
      <c r="AF207" s="132"/>
      <c r="AG207" s="133" t="str">
        <f t="shared" si="52"/>
        <v>2.2.4.1.2</v>
      </c>
      <c r="AH207" s="156" t="s">
        <v>150</v>
      </c>
      <c r="AI207" s="135" t="s">
        <v>64</v>
      </c>
      <c r="AJ207" s="148" t="s">
        <v>396</v>
      </c>
      <c r="AK207" s="136" t="s">
        <v>397</v>
      </c>
      <c r="AL207" s="134" t="s">
        <v>193</v>
      </c>
      <c r="AM207" s="151">
        <v>1</v>
      </c>
      <c r="AN207" s="138">
        <v>9161.52</v>
      </c>
      <c r="AO207" s="138">
        <f t="shared" si="55"/>
        <v>10504.6</v>
      </c>
      <c r="AP207" s="139">
        <f t="shared" si="66"/>
        <v>9161.52</v>
      </c>
      <c r="AQ207" s="139">
        <f t="shared" si="67"/>
        <v>10504.6</v>
      </c>
      <c r="AR207" s="140" t="str">
        <f t="shared" si="68"/>
        <v>2.2.4.1.2</v>
      </c>
      <c r="AS207" s="141" t="s">
        <v>71</v>
      </c>
      <c r="AT207" s="142">
        <v>0.14660000000000001</v>
      </c>
      <c r="AU207" s="144">
        <f t="shared" si="53"/>
        <v>9161.52</v>
      </c>
      <c r="AV207" s="144">
        <f t="shared" si="54"/>
        <v>10504.6</v>
      </c>
      <c r="AW207" s="158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</row>
    <row r="208" spans="1:69" s="67" customFormat="1" ht="15" customHeight="1">
      <c r="A208" s="125">
        <f t="shared" si="59"/>
        <v>197</v>
      </c>
      <c r="B208" s="125"/>
      <c r="C208" s="126">
        <v>2</v>
      </c>
      <c r="D208" s="126">
        <v>2</v>
      </c>
      <c r="E208" s="126">
        <v>4</v>
      </c>
      <c r="F208" s="126">
        <v>1</v>
      </c>
      <c r="G208" s="126">
        <v>3</v>
      </c>
      <c r="H208" s="126"/>
      <c r="I208"/>
      <c r="J208" s="127">
        <f t="shared" si="62"/>
        <v>5</v>
      </c>
      <c r="K208" s="128">
        <f t="shared" si="63"/>
        <v>2</v>
      </c>
      <c r="L208" s="128" t="str">
        <f t="shared" si="58"/>
        <v>2.2</v>
      </c>
      <c r="M208" s="128" t="str">
        <f t="shared" si="58"/>
        <v>2.2.4</v>
      </c>
      <c r="N208" s="128" t="str">
        <f t="shared" si="58"/>
        <v>2.2.4.1</v>
      </c>
      <c r="O208" s="128" t="str">
        <f t="shared" si="58"/>
        <v>2.2.4.1.3</v>
      </c>
      <c r="P208" s="129" t="str">
        <f t="shared" si="58"/>
        <v>2.2.4.1.3</v>
      </c>
      <c r="Q208" s="130">
        <f t="shared" si="64"/>
        <v>24362.61</v>
      </c>
      <c r="R208" s="128">
        <f t="shared" si="56"/>
        <v>0</v>
      </c>
      <c r="S208" s="128">
        <f t="shared" si="56"/>
        <v>0</v>
      </c>
      <c r="T208" s="128">
        <f t="shared" si="56"/>
        <v>0</v>
      </c>
      <c r="U208" s="128">
        <f t="shared" si="56"/>
        <v>0</v>
      </c>
      <c r="V208" s="128">
        <f t="shared" si="56"/>
        <v>24362.61</v>
      </c>
      <c r="W208" s="131">
        <f t="shared" si="60"/>
        <v>24362.61</v>
      </c>
      <c r="X208" s="130">
        <f t="shared" si="65"/>
        <v>27934.17</v>
      </c>
      <c r="Y208" s="128">
        <f t="shared" si="57"/>
        <v>0</v>
      </c>
      <c r="Z208" s="128">
        <f t="shared" si="57"/>
        <v>0</v>
      </c>
      <c r="AA208" s="128">
        <f t="shared" si="57"/>
        <v>0</v>
      </c>
      <c r="AB208" s="128">
        <f t="shared" si="57"/>
        <v>0</v>
      </c>
      <c r="AC208" s="128">
        <f t="shared" si="57"/>
        <v>27934.17</v>
      </c>
      <c r="AD208" s="131">
        <f t="shared" si="61"/>
        <v>27934.17</v>
      </c>
      <c r="AE208" s="68"/>
      <c r="AF208" s="132"/>
      <c r="AG208" s="133" t="str">
        <f t="shared" ref="AG208:AG273" si="69">P208</f>
        <v>2.2.4.1.3</v>
      </c>
      <c r="AH208" s="156" t="s">
        <v>151</v>
      </c>
      <c r="AI208" s="135" t="s">
        <v>64</v>
      </c>
      <c r="AJ208" s="148" t="s">
        <v>398</v>
      </c>
      <c r="AK208" s="136" t="s">
        <v>399</v>
      </c>
      <c r="AL208" s="134" t="s">
        <v>193</v>
      </c>
      <c r="AM208" s="151">
        <v>1</v>
      </c>
      <c r="AN208" s="138">
        <v>24362.61</v>
      </c>
      <c r="AO208" s="138">
        <f t="shared" si="55"/>
        <v>27934.17</v>
      </c>
      <c r="AP208" s="139">
        <f t="shared" si="66"/>
        <v>24362.61</v>
      </c>
      <c r="AQ208" s="139">
        <f t="shared" si="67"/>
        <v>27934.17</v>
      </c>
      <c r="AR208" s="140" t="str">
        <f t="shared" si="68"/>
        <v>2.2.4.1.3</v>
      </c>
      <c r="AS208" s="141" t="s">
        <v>71</v>
      </c>
      <c r="AT208" s="142">
        <v>0.14660000000000001</v>
      </c>
      <c r="AU208" s="144">
        <f t="shared" si="53"/>
        <v>24362.61</v>
      </c>
      <c r="AV208" s="144">
        <f t="shared" si="54"/>
        <v>27934.17</v>
      </c>
      <c r="AW208" s="15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 s="67">
        <f>SUMIF(AF:AF,"SIM",BN:BN)</f>
        <v>0</v>
      </c>
    </row>
    <row r="209" spans="1:68" s="67" customFormat="1" ht="15" customHeight="1">
      <c r="A209" s="125">
        <f t="shared" si="59"/>
        <v>198</v>
      </c>
      <c r="B209" s="125"/>
      <c r="C209" s="126">
        <v>2</v>
      </c>
      <c r="D209" s="126">
        <v>2</v>
      </c>
      <c r="E209" s="126">
        <v>4</v>
      </c>
      <c r="F209" s="126">
        <v>1</v>
      </c>
      <c r="G209" s="126">
        <v>4</v>
      </c>
      <c r="H209" s="126"/>
      <c r="I209"/>
      <c r="J209" s="127">
        <f t="shared" si="62"/>
        <v>5</v>
      </c>
      <c r="K209" s="128">
        <f t="shared" si="63"/>
        <v>2</v>
      </c>
      <c r="L209" s="128" t="str">
        <f t="shared" si="58"/>
        <v>2.2</v>
      </c>
      <c r="M209" s="128" t="str">
        <f t="shared" si="58"/>
        <v>2.2.4</v>
      </c>
      <c r="N209" s="128" t="str">
        <f t="shared" si="58"/>
        <v>2.2.4.1</v>
      </c>
      <c r="O209" s="128" t="str">
        <f t="shared" si="58"/>
        <v>2.2.4.1.4</v>
      </c>
      <c r="P209" s="129" t="str">
        <f t="shared" si="58"/>
        <v>2.2.4.1.4</v>
      </c>
      <c r="Q209" s="130">
        <f t="shared" si="64"/>
        <v>35528.15</v>
      </c>
      <c r="R209" s="128">
        <f t="shared" si="56"/>
        <v>0</v>
      </c>
      <c r="S209" s="128">
        <f t="shared" si="56"/>
        <v>0</v>
      </c>
      <c r="T209" s="128">
        <f t="shared" si="56"/>
        <v>0</v>
      </c>
      <c r="U209" s="128">
        <f t="shared" si="56"/>
        <v>0</v>
      </c>
      <c r="V209" s="128">
        <f t="shared" si="56"/>
        <v>35528.15</v>
      </c>
      <c r="W209" s="131">
        <f t="shared" si="60"/>
        <v>35528.15</v>
      </c>
      <c r="X209" s="130">
        <f t="shared" si="65"/>
        <v>40736.58</v>
      </c>
      <c r="Y209" s="128">
        <f t="shared" si="57"/>
        <v>0</v>
      </c>
      <c r="Z209" s="128">
        <f t="shared" si="57"/>
        <v>0</v>
      </c>
      <c r="AA209" s="128">
        <f t="shared" si="57"/>
        <v>0</v>
      </c>
      <c r="AB209" s="128">
        <f t="shared" si="57"/>
        <v>0</v>
      </c>
      <c r="AC209" s="128">
        <f t="shared" si="57"/>
        <v>40736.58</v>
      </c>
      <c r="AD209" s="131">
        <f t="shared" si="61"/>
        <v>40736.58</v>
      </c>
      <c r="AE209" s="68"/>
      <c r="AF209" s="132"/>
      <c r="AG209" s="133" t="str">
        <f t="shared" si="69"/>
        <v>2.2.4.1.4</v>
      </c>
      <c r="AH209" s="156" t="s">
        <v>152</v>
      </c>
      <c r="AI209" s="135" t="s">
        <v>64</v>
      </c>
      <c r="AJ209" s="148" t="s">
        <v>400</v>
      </c>
      <c r="AK209" s="136" t="s">
        <v>401</v>
      </c>
      <c r="AL209" s="134" t="s">
        <v>193</v>
      </c>
      <c r="AM209" s="151">
        <v>1</v>
      </c>
      <c r="AN209" s="138">
        <v>35528.15</v>
      </c>
      <c r="AO209" s="138">
        <f t="shared" si="55"/>
        <v>40736.58</v>
      </c>
      <c r="AP209" s="139">
        <f t="shared" si="66"/>
        <v>35528.15</v>
      </c>
      <c r="AQ209" s="139">
        <f t="shared" si="67"/>
        <v>40736.58</v>
      </c>
      <c r="AR209" s="140" t="str">
        <f t="shared" si="68"/>
        <v>2.2.4.1.4</v>
      </c>
      <c r="AS209" s="141" t="s">
        <v>71</v>
      </c>
      <c r="AT209" s="142">
        <v>0.14660000000000001</v>
      </c>
      <c r="AU209" s="144">
        <f t="shared" si="53"/>
        <v>35528.15</v>
      </c>
      <c r="AV209" s="144">
        <f t="shared" si="54"/>
        <v>40736.58</v>
      </c>
      <c r="AW209" s="158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</row>
    <row r="210" spans="1:68" s="67" customFormat="1" ht="15" customHeight="1">
      <c r="A210" s="125">
        <f t="shared" si="59"/>
        <v>199</v>
      </c>
      <c r="B210" s="125"/>
      <c r="C210" s="126">
        <v>2</v>
      </c>
      <c r="D210" s="126">
        <v>2</v>
      </c>
      <c r="E210" s="126">
        <v>4</v>
      </c>
      <c r="F210" s="126">
        <v>1</v>
      </c>
      <c r="G210" s="126">
        <v>5</v>
      </c>
      <c r="H210" s="126"/>
      <c r="I210"/>
      <c r="J210" s="127">
        <f t="shared" si="62"/>
        <v>5</v>
      </c>
      <c r="K210" s="128">
        <f t="shared" si="63"/>
        <v>2</v>
      </c>
      <c r="L210" s="128" t="str">
        <f t="shared" si="58"/>
        <v>2.2</v>
      </c>
      <c r="M210" s="128" t="str">
        <f t="shared" si="58"/>
        <v>2.2.4</v>
      </c>
      <c r="N210" s="128" t="str">
        <f t="shared" si="58"/>
        <v>2.2.4.1</v>
      </c>
      <c r="O210" s="128" t="str">
        <f t="shared" si="58"/>
        <v>2.2.4.1.5</v>
      </c>
      <c r="P210" s="129" t="str">
        <f t="shared" si="58"/>
        <v>2.2.4.1.5</v>
      </c>
      <c r="Q210" s="130">
        <f t="shared" si="64"/>
        <v>14350.59</v>
      </c>
      <c r="R210" s="128">
        <f t="shared" si="56"/>
        <v>0</v>
      </c>
      <c r="S210" s="128">
        <f t="shared" si="56"/>
        <v>0</v>
      </c>
      <c r="T210" s="128">
        <f t="shared" si="56"/>
        <v>0</v>
      </c>
      <c r="U210" s="128">
        <f t="shared" si="56"/>
        <v>0</v>
      </c>
      <c r="V210" s="128">
        <f t="shared" si="56"/>
        <v>14350.59</v>
      </c>
      <c r="W210" s="131">
        <f t="shared" si="60"/>
        <v>14350.59</v>
      </c>
      <c r="X210" s="130">
        <f t="shared" si="65"/>
        <v>16454.39</v>
      </c>
      <c r="Y210" s="128">
        <f t="shared" si="57"/>
        <v>0</v>
      </c>
      <c r="Z210" s="128">
        <f t="shared" si="57"/>
        <v>0</v>
      </c>
      <c r="AA210" s="128">
        <f t="shared" si="57"/>
        <v>0</v>
      </c>
      <c r="AB210" s="128">
        <f t="shared" si="57"/>
        <v>0</v>
      </c>
      <c r="AC210" s="128">
        <f t="shared" si="57"/>
        <v>16454.39</v>
      </c>
      <c r="AD210" s="131">
        <f t="shared" si="61"/>
        <v>16454.39</v>
      </c>
      <c r="AE210" s="68"/>
      <c r="AF210" s="132"/>
      <c r="AG210" s="133" t="str">
        <f t="shared" si="69"/>
        <v>2.2.4.1.5</v>
      </c>
      <c r="AH210" s="156" t="s">
        <v>153</v>
      </c>
      <c r="AI210" s="135" t="s">
        <v>64</v>
      </c>
      <c r="AJ210" s="148" t="s">
        <v>402</v>
      </c>
      <c r="AK210" s="136" t="s">
        <v>403</v>
      </c>
      <c r="AL210" s="134" t="s">
        <v>193</v>
      </c>
      <c r="AM210" s="151">
        <v>1</v>
      </c>
      <c r="AN210" s="138">
        <v>14350.59</v>
      </c>
      <c r="AO210" s="138">
        <f t="shared" si="55"/>
        <v>16454.39</v>
      </c>
      <c r="AP210" s="139">
        <f t="shared" si="66"/>
        <v>14350.59</v>
      </c>
      <c r="AQ210" s="139">
        <f t="shared" si="67"/>
        <v>16454.39</v>
      </c>
      <c r="AR210" s="140" t="str">
        <f t="shared" si="68"/>
        <v>2.2.4.1.5</v>
      </c>
      <c r="AS210" s="141" t="s">
        <v>71</v>
      </c>
      <c r="AT210" s="142">
        <v>0.14660000000000001</v>
      </c>
      <c r="AU210" s="144">
        <f t="shared" si="53"/>
        <v>14350.59</v>
      </c>
      <c r="AV210" s="144">
        <f t="shared" si="54"/>
        <v>16454.39</v>
      </c>
      <c r="AW210" s="158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 s="67">
        <f>SUMIF(AF:AF,"SIM",BN:BN)</f>
        <v>0</v>
      </c>
    </row>
    <row r="211" spans="1:68" s="67" customFormat="1" ht="15" customHeight="1">
      <c r="A211" s="125">
        <f t="shared" si="59"/>
        <v>200</v>
      </c>
      <c r="B211" s="125"/>
      <c r="C211" s="126">
        <v>2</v>
      </c>
      <c r="D211" s="126">
        <v>2</v>
      </c>
      <c r="E211" s="126">
        <v>4</v>
      </c>
      <c r="F211" s="126">
        <v>1</v>
      </c>
      <c r="G211" s="126">
        <v>6</v>
      </c>
      <c r="H211" s="126"/>
      <c r="I211"/>
      <c r="J211" s="127">
        <f t="shared" si="62"/>
        <v>5</v>
      </c>
      <c r="K211" s="128">
        <f t="shared" si="63"/>
        <v>2</v>
      </c>
      <c r="L211" s="128" t="str">
        <f t="shared" si="58"/>
        <v>2.2</v>
      </c>
      <c r="M211" s="128" t="str">
        <f t="shared" si="58"/>
        <v>2.2.4</v>
      </c>
      <c r="N211" s="128" t="str">
        <f t="shared" si="58"/>
        <v>2.2.4.1</v>
      </c>
      <c r="O211" s="128" t="str">
        <f t="shared" si="58"/>
        <v>2.2.4.1.6</v>
      </c>
      <c r="P211" s="129" t="str">
        <f t="shared" si="58"/>
        <v>2.2.4.1.6</v>
      </c>
      <c r="Q211" s="130">
        <f t="shared" si="64"/>
        <v>4910.26</v>
      </c>
      <c r="R211" s="128">
        <f t="shared" si="56"/>
        <v>0</v>
      </c>
      <c r="S211" s="128">
        <f t="shared" si="56"/>
        <v>0</v>
      </c>
      <c r="T211" s="128">
        <f t="shared" si="56"/>
        <v>0</v>
      </c>
      <c r="U211" s="128">
        <f t="shared" si="56"/>
        <v>0</v>
      </c>
      <c r="V211" s="128">
        <f t="shared" si="56"/>
        <v>4910.26</v>
      </c>
      <c r="W211" s="131">
        <f t="shared" si="60"/>
        <v>4910.26</v>
      </c>
      <c r="X211" s="130">
        <f t="shared" si="65"/>
        <v>5630.1</v>
      </c>
      <c r="Y211" s="128">
        <f t="shared" si="57"/>
        <v>0</v>
      </c>
      <c r="Z211" s="128">
        <f t="shared" si="57"/>
        <v>0</v>
      </c>
      <c r="AA211" s="128">
        <f t="shared" si="57"/>
        <v>0</v>
      </c>
      <c r="AB211" s="128">
        <f t="shared" si="57"/>
        <v>0</v>
      </c>
      <c r="AC211" s="128">
        <f t="shared" si="57"/>
        <v>5630.1</v>
      </c>
      <c r="AD211" s="131">
        <f t="shared" si="61"/>
        <v>5630.1</v>
      </c>
      <c r="AE211" s="68"/>
      <c r="AF211" s="132"/>
      <c r="AG211" s="133" t="str">
        <f t="shared" si="69"/>
        <v>2.2.4.1.6</v>
      </c>
      <c r="AH211" s="156" t="s">
        <v>154</v>
      </c>
      <c r="AI211" s="135" t="s">
        <v>64</v>
      </c>
      <c r="AJ211" s="148" t="s">
        <v>404</v>
      </c>
      <c r="AK211" s="136" t="s">
        <v>405</v>
      </c>
      <c r="AL211" s="134" t="s">
        <v>193</v>
      </c>
      <c r="AM211" s="151">
        <v>1</v>
      </c>
      <c r="AN211" s="138">
        <v>4910.26</v>
      </c>
      <c r="AO211" s="138">
        <f t="shared" si="55"/>
        <v>5630.1</v>
      </c>
      <c r="AP211" s="139">
        <f t="shared" si="66"/>
        <v>4910.26</v>
      </c>
      <c r="AQ211" s="139">
        <f t="shared" si="67"/>
        <v>5630.1</v>
      </c>
      <c r="AR211" s="140" t="str">
        <f t="shared" si="68"/>
        <v>2.2.4.1.6</v>
      </c>
      <c r="AS211" s="141" t="s">
        <v>71</v>
      </c>
      <c r="AT211" s="142">
        <v>0.14660000000000001</v>
      </c>
      <c r="AU211" s="144">
        <f t="shared" ref="AU211:AU274" si="70">IF(AL211="","",AP211)</f>
        <v>4910.26</v>
      </c>
      <c r="AV211" s="144">
        <f t="shared" ref="AV211:AV274" si="71">IF(AN211&gt;0,AQ211,0)</f>
        <v>5630.1</v>
      </c>
      <c r="AW211" s="158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</row>
    <row r="212" spans="1:68" s="67" customFormat="1" ht="15" customHeight="1">
      <c r="A212" s="125">
        <f t="shared" si="59"/>
        <v>201</v>
      </c>
      <c r="B212" s="125"/>
      <c r="C212" s="126">
        <v>2</v>
      </c>
      <c r="D212" s="126">
        <v>2</v>
      </c>
      <c r="E212" s="126">
        <v>4</v>
      </c>
      <c r="F212" s="126">
        <v>1</v>
      </c>
      <c r="G212" s="126">
        <v>7</v>
      </c>
      <c r="H212" s="126"/>
      <c r="I212"/>
      <c r="J212" s="127">
        <f t="shared" si="62"/>
        <v>5</v>
      </c>
      <c r="K212" s="128">
        <f t="shared" si="63"/>
        <v>2</v>
      </c>
      <c r="L212" s="128" t="str">
        <f t="shared" si="58"/>
        <v>2.2</v>
      </c>
      <c r="M212" s="128" t="str">
        <f t="shared" si="58"/>
        <v>2.2.4</v>
      </c>
      <c r="N212" s="128" t="str">
        <f t="shared" si="58"/>
        <v>2.2.4.1</v>
      </c>
      <c r="O212" s="128" t="str">
        <f t="shared" si="58"/>
        <v>2.2.4.1.7</v>
      </c>
      <c r="P212" s="129" t="str">
        <f t="shared" si="58"/>
        <v>2.2.4.1.7</v>
      </c>
      <c r="Q212" s="130">
        <f t="shared" si="64"/>
        <v>36448.080000000002</v>
      </c>
      <c r="R212" s="128">
        <f t="shared" si="56"/>
        <v>0</v>
      </c>
      <c r="S212" s="128">
        <f t="shared" si="56"/>
        <v>0</v>
      </c>
      <c r="T212" s="128">
        <f t="shared" si="56"/>
        <v>0</v>
      </c>
      <c r="U212" s="128">
        <f t="shared" si="56"/>
        <v>0</v>
      </c>
      <c r="V212" s="128">
        <f t="shared" si="56"/>
        <v>36448.080000000002</v>
      </c>
      <c r="W212" s="131">
        <f t="shared" si="60"/>
        <v>36448.080000000002</v>
      </c>
      <c r="X212" s="130">
        <f t="shared" si="65"/>
        <v>41791.370000000003</v>
      </c>
      <c r="Y212" s="128">
        <f t="shared" si="57"/>
        <v>0</v>
      </c>
      <c r="Z212" s="128">
        <f t="shared" si="57"/>
        <v>0</v>
      </c>
      <c r="AA212" s="128">
        <f t="shared" si="57"/>
        <v>0</v>
      </c>
      <c r="AB212" s="128">
        <f t="shared" si="57"/>
        <v>0</v>
      </c>
      <c r="AC212" s="128">
        <f t="shared" si="57"/>
        <v>41791.370000000003</v>
      </c>
      <c r="AD212" s="131">
        <f t="shared" si="61"/>
        <v>41791.370000000003</v>
      </c>
      <c r="AE212" s="68"/>
      <c r="AF212" s="132"/>
      <c r="AG212" s="133" t="str">
        <f t="shared" si="69"/>
        <v>2.2.4.1.7</v>
      </c>
      <c r="AH212" s="156" t="s">
        <v>155</v>
      </c>
      <c r="AI212" s="135" t="s">
        <v>64</v>
      </c>
      <c r="AJ212" s="148" t="s">
        <v>406</v>
      </c>
      <c r="AK212" s="136" t="s">
        <v>407</v>
      </c>
      <c r="AL212" s="134" t="s">
        <v>193</v>
      </c>
      <c r="AM212" s="151">
        <v>1</v>
      </c>
      <c r="AN212" s="138">
        <v>36448.080000000002</v>
      </c>
      <c r="AO212" s="138">
        <f t="shared" si="55"/>
        <v>41791.370000000003</v>
      </c>
      <c r="AP212" s="139">
        <f t="shared" si="66"/>
        <v>36448.080000000002</v>
      </c>
      <c r="AQ212" s="139">
        <f t="shared" si="67"/>
        <v>41791.370000000003</v>
      </c>
      <c r="AR212" s="140" t="str">
        <f t="shared" si="68"/>
        <v>2.2.4.1.7</v>
      </c>
      <c r="AS212" s="141" t="s">
        <v>71</v>
      </c>
      <c r="AT212" s="142">
        <v>0.14660000000000001</v>
      </c>
      <c r="AU212" s="144">
        <f t="shared" si="70"/>
        <v>36448.080000000002</v>
      </c>
      <c r="AV212" s="144">
        <f t="shared" si="71"/>
        <v>41791.370000000003</v>
      </c>
      <c r="AW212" s="158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 s="67">
        <f>SUMIF(AF:AF,"SIM",BN:BN)</f>
        <v>0</v>
      </c>
    </row>
    <row r="213" spans="1:68" s="67" customFormat="1" ht="15" customHeight="1">
      <c r="A213" s="125">
        <f t="shared" si="59"/>
        <v>202</v>
      </c>
      <c r="B213" s="125"/>
      <c r="C213" s="126">
        <v>2</v>
      </c>
      <c r="D213" s="126">
        <v>2</v>
      </c>
      <c r="E213" s="126">
        <v>4</v>
      </c>
      <c r="F213" s="126">
        <v>1</v>
      </c>
      <c r="G213" s="126">
        <v>8</v>
      </c>
      <c r="H213" s="126"/>
      <c r="I213"/>
      <c r="J213" s="127">
        <f t="shared" si="62"/>
        <v>5</v>
      </c>
      <c r="K213" s="128">
        <f t="shared" si="63"/>
        <v>2</v>
      </c>
      <c r="L213" s="128" t="str">
        <f t="shared" si="58"/>
        <v>2.2</v>
      </c>
      <c r="M213" s="128" t="str">
        <f t="shared" si="58"/>
        <v>2.2.4</v>
      </c>
      <c r="N213" s="128" t="str">
        <f t="shared" si="58"/>
        <v>2.2.4.1</v>
      </c>
      <c r="O213" s="128" t="str">
        <f t="shared" si="58"/>
        <v>2.2.4.1.8</v>
      </c>
      <c r="P213" s="129" t="str">
        <f t="shared" si="58"/>
        <v>2.2.4.1.8</v>
      </c>
      <c r="Q213" s="130">
        <f t="shared" si="64"/>
        <v>6285.46</v>
      </c>
      <c r="R213" s="128">
        <f t="shared" si="56"/>
        <v>0</v>
      </c>
      <c r="S213" s="128">
        <f t="shared" si="56"/>
        <v>0</v>
      </c>
      <c r="T213" s="128">
        <f t="shared" si="56"/>
        <v>0</v>
      </c>
      <c r="U213" s="128">
        <f t="shared" si="56"/>
        <v>0</v>
      </c>
      <c r="V213" s="128">
        <f t="shared" si="56"/>
        <v>6285.46</v>
      </c>
      <c r="W213" s="131">
        <f t="shared" si="60"/>
        <v>6285.46</v>
      </c>
      <c r="X213" s="130">
        <f t="shared" si="65"/>
        <v>7206.91</v>
      </c>
      <c r="Y213" s="128">
        <f t="shared" si="57"/>
        <v>0</v>
      </c>
      <c r="Z213" s="128">
        <f t="shared" si="57"/>
        <v>0</v>
      </c>
      <c r="AA213" s="128">
        <f t="shared" si="57"/>
        <v>0</v>
      </c>
      <c r="AB213" s="128">
        <f t="shared" si="57"/>
        <v>0</v>
      </c>
      <c r="AC213" s="128">
        <f t="shared" si="57"/>
        <v>7206.91</v>
      </c>
      <c r="AD213" s="131">
        <f t="shared" si="61"/>
        <v>7206.91</v>
      </c>
      <c r="AE213" s="68"/>
      <c r="AF213" s="132"/>
      <c r="AG213" s="133" t="str">
        <f t="shared" si="69"/>
        <v>2.2.4.1.8</v>
      </c>
      <c r="AH213" s="156" t="s">
        <v>156</v>
      </c>
      <c r="AI213" s="135" t="s">
        <v>64</v>
      </c>
      <c r="AJ213" s="148" t="s">
        <v>408</v>
      </c>
      <c r="AK213" s="136" t="s">
        <v>409</v>
      </c>
      <c r="AL213" s="134" t="s">
        <v>193</v>
      </c>
      <c r="AM213" s="151">
        <v>1</v>
      </c>
      <c r="AN213" s="138">
        <v>6285.46</v>
      </c>
      <c r="AO213" s="138">
        <f t="shared" si="55"/>
        <v>7206.91</v>
      </c>
      <c r="AP213" s="139">
        <f t="shared" si="66"/>
        <v>6285.46</v>
      </c>
      <c r="AQ213" s="139">
        <f t="shared" si="67"/>
        <v>7206.91</v>
      </c>
      <c r="AR213" s="140" t="str">
        <f t="shared" si="68"/>
        <v>2.2.4.1.8</v>
      </c>
      <c r="AS213" s="141" t="s">
        <v>71</v>
      </c>
      <c r="AT213" s="142">
        <v>0.14660000000000001</v>
      </c>
      <c r="AU213" s="144">
        <f t="shared" si="70"/>
        <v>6285.46</v>
      </c>
      <c r="AV213" s="144">
        <f t="shared" si="71"/>
        <v>7206.91</v>
      </c>
      <c r="AW213" s="158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</row>
    <row r="214" spans="1:68" s="67" customFormat="1" ht="15" customHeight="1">
      <c r="A214" s="125">
        <f t="shared" si="59"/>
        <v>203</v>
      </c>
      <c r="B214" s="125"/>
      <c r="C214" s="126">
        <v>2</v>
      </c>
      <c r="D214" s="126">
        <v>2</v>
      </c>
      <c r="E214" s="126">
        <v>4</v>
      </c>
      <c r="F214" s="126">
        <v>1</v>
      </c>
      <c r="G214" s="126">
        <v>9</v>
      </c>
      <c r="H214" s="126"/>
      <c r="I214"/>
      <c r="J214" s="127">
        <f t="shared" si="62"/>
        <v>5</v>
      </c>
      <c r="K214" s="128">
        <f t="shared" si="63"/>
        <v>2</v>
      </c>
      <c r="L214" s="128" t="str">
        <f t="shared" si="58"/>
        <v>2.2</v>
      </c>
      <c r="M214" s="128" t="str">
        <f t="shared" si="58"/>
        <v>2.2.4</v>
      </c>
      <c r="N214" s="128" t="str">
        <f t="shared" si="58"/>
        <v>2.2.4.1</v>
      </c>
      <c r="O214" s="128" t="str">
        <f t="shared" si="58"/>
        <v>2.2.4.1.9</v>
      </c>
      <c r="P214" s="129" t="str">
        <f t="shared" si="58"/>
        <v>2.2.4.1.9</v>
      </c>
      <c r="Q214" s="130">
        <f t="shared" si="64"/>
        <v>10179.31</v>
      </c>
      <c r="R214" s="128">
        <f t="shared" ref="R214:V264" si="72">IF($J214=R$9,SUMIF(K$10:K$394,$AG214,$Q$10:$Q$394),0)</f>
        <v>0</v>
      </c>
      <c r="S214" s="128">
        <f t="shared" si="72"/>
        <v>0</v>
      </c>
      <c r="T214" s="128">
        <f t="shared" si="72"/>
        <v>0</v>
      </c>
      <c r="U214" s="128">
        <f t="shared" si="72"/>
        <v>0</v>
      </c>
      <c r="V214" s="128">
        <f t="shared" si="72"/>
        <v>10179.31</v>
      </c>
      <c r="W214" s="131">
        <f t="shared" si="60"/>
        <v>10179.31</v>
      </c>
      <c r="X214" s="130">
        <f t="shared" si="65"/>
        <v>11671.6</v>
      </c>
      <c r="Y214" s="128">
        <f t="shared" ref="Y214:AC264" si="73">IF($J214=Y$9,SUMIF(K$10:K$394,$AG214,$X$10:$X$394),0)</f>
        <v>0</v>
      </c>
      <c r="Z214" s="128">
        <f t="shared" si="73"/>
        <v>0</v>
      </c>
      <c r="AA214" s="128">
        <f t="shared" si="73"/>
        <v>0</v>
      </c>
      <c r="AB214" s="128">
        <f t="shared" si="73"/>
        <v>0</v>
      </c>
      <c r="AC214" s="128">
        <f t="shared" si="73"/>
        <v>11671.6</v>
      </c>
      <c r="AD214" s="131">
        <f t="shared" si="61"/>
        <v>11671.6</v>
      </c>
      <c r="AE214" s="68"/>
      <c r="AF214" s="132"/>
      <c r="AG214" s="133" t="str">
        <f t="shared" si="69"/>
        <v>2.2.4.1.9</v>
      </c>
      <c r="AH214" s="156" t="s">
        <v>157</v>
      </c>
      <c r="AI214" s="135" t="s">
        <v>64</v>
      </c>
      <c r="AJ214" s="148" t="s">
        <v>410</v>
      </c>
      <c r="AK214" s="136" t="s">
        <v>411</v>
      </c>
      <c r="AL214" s="134" t="s">
        <v>193</v>
      </c>
      <c r="AM214" s="151">
        <v>1</v>
      </c>
      <c r="AN214" s="138">
        <v>10179.31</v>
      </c>
      <c r="AO214" s="138">
        <f t="shared" ref="AO214:AO259" si="74">IF(AN214&lt;&gt;"",ROUND(AN214*(1+AT214),2),0)</f>
        <v>11671.6</v>
      </c>
      <c r="AP214" s="139">
        <f t="shared" si="66"/>
        <v>10179.31</v>
      </c>
      <c r="AQ214" s="139">
        <f t="shared" si="67"/>
        <v>11671.6</v>
      </c>
      <c r="AR214" s="140" t="str">
        <f t="shared" si="68"/>
        <v>2.2.4.1.9</v>
      </c>
      <c r="AS214" s="141" t="s">
        <v>71</v>
      </c>
      <c r="AT214" s="142">
        <v>0.14660000000000001</v>
      </c>
      <c r="AU214" s="144">
        <f t="shared" si="70"/>
        <v>10179.31</v>
      </c>
      <c r="AV214" s="144">
        <f t="shared" si="71"/>
        <v>11671.6</v>
      </c>
      <c r="AW214" s="158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 s="67">
        <f>SUMIF(AF:AF,"SIM",BN:BN)</f>
        <v>0</v>
      </c>
    </row>
    <row r="215" spans="1:68" s="67" customFormat="1" ht="15" customHeight="1">
      <c r="A215" s="125">
        <f t="shared" si="59"/>
        <v>204</v>
      </c>
      <c r="B215" s="125"/>
      <c r="C215" s="126">
        <v>2</v>
      </c>
      <c r="D215" s="126">
        <v>2</v>
      </c>
      <c r="E215" s="126">
        <v>4</v>
      </c>
      <c r="F215" s="126">
        <v>1</v>
      </c>
      <c r="G215" s="126">
        <v>10</v>
      </c>
      <c r="H215" s="126"/>
      <c r="I215"/>
      <c r="J215" s="127">
        <f t="shared" si="62"/>
        <v>5</v>
      </c>
      <c r="K215" s="128">
        <f t="shared" si="63"/>
        <v>2</v>
      </c>
      <c r="L215" s="128" t="str">
        <f t="shared" si="58"/>
        <v>2.2</v>
      </c>
      <c r="M215" s="128" t="str">
        <f t="shared" si="58"/>
        <v>2.2.4</v>
      </c>
      <c r="N215" s="128" t="str">
        <f t="shared" si="58"/>
        <v>2.2.4.1</v>
      </c>
      <c r="O215" s="128" t="str">
        <f t="shared" si="58"/>
        <v>2.2.4.1.10</v>
      </c>
      <c r="P215" s="129" t="str">
        <f t="shared" si="58"/>
        <v>2.2.4.1.10</v>
      </c>
      <c r="Q215" s="130">
        <f t="shared" si="64"/>
        <v>24000.51</v>
      </c>
      <c r="R215" s="128">
        <f t="shared" si="72"/>
        <v>0</v>
      </c>
      <c r="S215" s="128">
        <f t="shared" si="72"/>
        <v>0</v>
      </c>
      <c r="T215" s="128">
        <f t="shared" si="72"/>
        <v>0</v>
      </c>
      <c r="U215" s="128">
        <f t="shared" si="72"/>
        <v>0</v>
      </c>
      <c r="V215" s="128">
        <f t="shared" si="72"/>
        <v>24000.51</v>
      </c>
      <c r="W215" s="131">
        <f t="shared" si="60"/>
        <v>24000.51</v>
      </c>
      <c r="X215" s="130">
        <f t="shared" si="65"/>
        <v>27518.98</v>
      </c>
      <c r="Y215" s="128">
        <f t="shared" si="73"/>
        <v>0</v>
      </c>
      <c r="Z215" s="128">
        <f t="shared" si="73"/>
        <v>0</v>
      </c>
      <c r="AA215" s="128">
        <f t="shared" si="73"/>
        <v>0</v>
      </c>
      <c r="AB215" s="128">
        <f t="shared" si="73"/>
        <v>0</v>
      </c>
      <c r="AC215" s="128">
        <f t="shared" si="73"/>
        <v>27518.98</v>
      </c>
      <c r="AD215" s="131">
        <f t="shared" si="61"/>
        <v>27518.98</v>
      </c>
      <c r="AE215" s="68"/>
      <c r="AF215" s="132"/>
      <c r="AG215" s="133" t="str">
        <f t="shared" si="69"/>
        <v>2.2.4.1.10</v>
      </c>
      <c r="AH215" s="156" t="s">
        <v>158</v>
      </c>
      <c r="AI215" s="135" t="s">
        <v>64</v>
      </c>
      <c r="AJ215" s="148" t="s">
        <v>412</v>
      </c>
      <c r="AK215" s="136" t="s">
        <v>413</v>
      </c>
      <c r="AL215" s="134" t="s">
        <v>193</v>
      </c>
      <c r="AM215" s="151">
        <v>1</v>
      </c>
      <c r="AN215" s="138">
        <v>24000.51</v>
      </c>
      <c r="AO215" s="138">
        <f t="shared" si="74"/>
        <v>27518.98</v>
      </c>
      <c r="AP215" s="139">
        <f t="shared" si="66"/>
        <v>24000.51</v>
      </c>
      <c r="AQ215" s="139">
        <f t="shared" si="67"/>
        <v>27518.98</v>
      </c>
      <c r="AR215" s="140" t="str">
        <f t="shared" si="68"/>
        <v>2.2.4.1.10</v>
      </c>
      <c r="AS215" s="141" t="s">
        <v>71</v>
      </c>
      <c r="AT215" s="142">
        <v>0.14660000000000001</v>
      </c>
      <c r="AU215" s="144">
        <f t="shared" si="70"/>
        <v>24000.51</v>
      </c>
      <c r="AV215" s="144">
        <f t="shared" si="71"/>
        <v>27518.98</v>
      </c>
      <c r="AW215" s="158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</row>
    <row r="216" spans="1:68" s="67" customFormat="1" ht="15" customHeight="1">
      <c r="A216" s="125">
        <f t="shared" si="59"/>
        <v>205</v>
      </c>
      <c r="B216" s="125"/>
      <c r="C216" s="126">
        <v>2</v>
      </c>
      <c r="D216" s="126">
        <v>2</v>
      </c>
      <c r="E216" s="126">
        <v>4</v>
      </c>
      <c r="F216" s="126">
        <v>1</v>
      </c>
      <c r="G216" s="126">
        <v>11</v>
      </c>
      <c r="H216" s="126"/>
      <c r="I216"/>
      <c r="J216" s="127">
        <f t="shared" si="62"/>
        <v>5</v>
      </c>
      <c r="K216" s="128">
        <f t="shared" si="63"/>
        <v>2</v>
      </c>
      <c r="L216" s="128" t="str">
        <f t="shared" ref="L216:P266" si="75">IF(D216&lt;&gt;"",CONCATENATE(K216,".",D216),K216)</f>
        <v>2.2</v>
      </c>
      <c r="M216" s="128" t="str">
        <f t="shared" si="75"/>
        <v>2.2.4</v>
      </c>
      <c r="N216" s="128" t="str">
        <f t="shared" si="75"/>
        <v>2.2.4.1</v>
      </c>
      <c r="O216" s="128" t="str">
        <f t="shared" si="75"/>
        <v>2.2.4.1.11</v>
      </c>
      <c r="P216" s="129" t="str">
        <f t="shared" si="75"/>
        <v>2.2.4.1.11</v>
      </c>
      <c r="Q216" s="130">
        <f t="shared" si="64"/>
        <v>2677.79</v>
      </c>
      <c r="R216" s="128">
        <f t="shared" si="72"/>
        <v>0</v>
      </c>
      <c r="S216" s="128">
        <f t="shared" si="72"/>
        <v>0</v>
      </c>
      <c r="T216" s="128">
        <f t="shared" si="72"/>
        <v>0</v>
      </c>
      <c r="U216" s="128">
        <f t="shared" si="72"/>
        <v>0</v>
      </c>
      <c r="V216" s="128">
        <f t="shared" si="72"/>
        <v>2677.79</v>
      </c>
      <c r="W216" s="131">
        <f t="shared" si="60"/>
        <v>2677.79</v>
      </c>
      <c r="X216" s="130">
        <f t="shared" si="65"/>
        <v>3070.35</v>
      </c>
      <c r="Y216" s="128">
        <f t="shared" si="73"/>
        <v>0</v>
      </c>
      <c r="Z216" s="128">
        <f t="shared" si="73"/>
        <v>0</v>
      </c>
      <c r="AA216" s="128">
        <f t="shared" si="73"/>
        <v>0</v>
      </c>
      <c r="AB216" s="128">
        <f t="shared" si="73"/>
        <v>0</v>
      </c>
      <c r="AC216" s="128">
        <f t="shared" si="73"/>
        <v>3070.35</v>
      </c>
      <c r="AD216" s="131">
        <f t="shared" si="61"/>
        <v>3070.35</v>
      </c>
      <c r="AE216" s="68"/>
      <c r="AF216" s="132"/>
      <c r="AG216" s="133" t="str">
        <f t="shared" si="69"/>
        <v>2.2.4.1.11</v>
      </c>
      <c r="AH216" s="156" t="s">
        <v>159</v>
      </c>
      <c r="AI216" s="135" t="s">
        <v>64</v>
      </c>
      <c r="AJ216" s="148" t="s">
        <v>414</v>
      </c>
      <c r="AK216" s="136" t="s">
        <v>415</v>
      </c>
      <c r="AL216" s="134" t="s">
        <v>193</v>
      </c>
      <c r="AM216" s="151">
        <v>1</v>
      </c>
      <c r="AN216" s="138">
        <v>2677.79</v>
      </c>
      <c r="AO216" s="138">
        <f t="shared" si="74"/>
        <v>3070.35</v>
      </c>
      <c r="AP216" s="139">
        <f t="shared" si="66"/>
        <v>2677.79</v>
      </c>
      <c r="AQ216" s="139">
        <f t="shared" si="67"/>
        <v>3070.35</v>
      </c>
      <c r="AR216" s="140" t="str">
        <f t="shared" si="68"/>
        <v>2.2.4.1.11</v>
      </c>
      <c r="AS216" s="141" t="s">
        <v>71</v>
      </c>
      <c r="AT216" s="142">
        <v>0.14660000000000001</v>
      </c>
      <c r="AU216" s="144">
        <f t="shared" si="70"/>
        <v>2677.79</v>
      </c>
      <c r="AV216" s="144">
        <f t="shared" si="71"/>
        <v>3070.35</v>
      </c>
      <c r="AW216" s="158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 s="67">
        <f>SUMIF(AF:AF,"SIM",BN:BN)</f>
        <v>0</v>
      </c>
    </row>
    <row r="217" spans="1:68" s="67" customFormat="1" ht="15" customHeight="1">
      <c r="A217" s="125">
        <f t="shared" si="59"/>
        <v>206</v>
      </c>
      <c r="B217" s="125"/>
      <c r="C217" s="126">
        <v>2</v>
      </c>
      <c r="D217" s="126">
        <v>2</v>
      </c>
      <c r="E217" s="126">
        <v>4</v>
      </c>
      <c r="F217" s="126">
        <v>1</v>
      </c>
      <c r="G217" s="126">
        <v>12</v>
      </c>
      <c r="H217" s="126"/>
      <c r="I217"/>
      <c r="J217" s="127">
        <f t="shared" si="62"/>
        <v>5</v>
      </c>
      <c r="K217" s="128">
        <f t="shared" si="63"/>
        <v>2</v>
      </c>
      <c r="L217" s="128" t="str">
        <f t="shared" si="75"/>
        <v>2.2</v>
      </c>
      <c r="M217" s="128" t="str">
        <f t="shared" si="75"/>
        <v>2.2.4</v>
      </c>
      <c r="N217" s="128" t="str">
        <f t="shared" si="75"/>
        <v>2.2.4.1</v>
      </c>
      <c r="O217" s="128" t="str">
        <f t="shared" si="75"/>
        <v>2.2.4.1.12</v>
      </c>
      <c r="P217" s="129" t="str">
        <f t="shared" si="75"/>
        <v>2.2.4.1.12</v>
      </c>
      <c r="Q217" s="130">
        <f t="shared" si="64"/>
        <v>712.39</v>
      </c>
      <c r="R217" s="128">
        <f t="shared" si="72"/>
        <v>0</v>
      </c>
      <c r="S217" s="128">
        <f t="shared" si="72"/>
        <v>0</v>
      </c>
      <c r="T217" s="128">
        <f t="shared" si="72"/>
        <v>0</v>
      </c>
      <c r="U217" s="128">
        <f t="shared" si="72"/>
        <v>0</v>
      </c>
      <c r="V217" s="128">
        <f t="shared" si="72"/>
        <v>712.39</v>
      </c>
      <c r="W217" s="131">
        <f t="shared" si="60"/>
        <v>712.39</v>
      </c>
      <c r="X217" s="130">
        <f t="shared" si="65"/>
        <v>816.83</v>
      </c>
      <c r="Y217" s="128">
        <f t="shared" si="73"/>
        <v>0</v>
      </c>
      <c r="Z217" s="128">
        <f t="shared" si="73"/>
        <v>0</v>
      </c>
      <c r="AA217" s="128">
        <f t="shared" si="73"/>
        <v>0</v>
      </c>
      <c r="AB217" s="128">
        <f t="shared" si="73"/>
        <v>0</v>
      </c>
      <c r="AC217" s="128">
        <f t="shared" si="73"/>
        <v>816.83</v>
      </c>
      <c r="AD217" s="131">
        <f t="shared" si="61"/>
        <v>816.83</v>
      </c>
      <c r="AE217" s="68"/>
      <c r="AF217" s="132"/>
      <c r="AG217" s="133" t="str">
        <f t="shared" si="69"/>
        <v>2.2.4.1.12</v>
      </c>
      <c r="AH217" s="156" t="s">
        <v>160</v>
      </c>
      <c r="AI217" s="135" t="s">
        <v>64</v>
      </c>
      <c r="AJ217" s="148" t="s">
        <v>416</v>
      </c>
      <c r="AK217" s="136" t="s">
        <v>417</v>
      </c>
      <c r="AL217" s="134" t="s">
        <v>193</v>
      </c>
      <c r="AM217" s="151">
        <v>1</v>
      </c>
      <c r="AN217" s="138">
        <v>712.39</v>
      </c>
      <c r="AO217" s="138">
        <f t="shared" si="74"/>
        <v>816.83</v>
      </c>
      <c r="AP217" s="139">
        <f t="shared" si="66"/>
        <v>712.39</v>
      </c>
      <c r="AQ217" s="139">
        <f t="shared" si="67"/>
        <v>816.83</v>
      </c>
      <c r="AR217" s="140" t="str">
        <f t="shared" si="68"/>
        <v>2.2.4.1.12</v>
      </c>
      <c r="AS217" s="141" t="s">
        <v>71</v>
      </c>
      <c r="AT217" s="142">
        <v>0.14660000000000001</v>
      </c>
      <c r="AU217" s="144">
        <f t="shared" si="70"/>
        <v>712.39</v>
      </c>
      <c r="AV217" s="144">
        <f t="shared" si="71"/>
        <v>816.83</v>
      </c>
      <c r="AW217" s="158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</row>
    <row r="218" spans="1:68" s="67" customFormat="1" ht="15" customHeight="1">
      <c r="A218" s="125">
        <f t="shared" si="59"/>
        <v>207</v>
      </c>
      <c r="B218" s="125"/>
      <c r="C218" s="126">
        <v>2</v>
      </c>
      <c r="D218" s="126">
        <v>2</v>
      </c>
      <c r="E218" s="126">
        <v>4</v>
      </c>
      <c r="F218" s="126">
        <v>1</v>
      </c>
      <c r="G218" s="126">
        <v>13</v>
      </c>
      <c r="H218" s="126"/>
      <c r="I218"/>
      <c r="J218" s="127">
        <f t="shared" si="62"/>
        <v>5</v>
      </c>
      <c r="K218" s="128">
        <f t="shared" si="63"/>
        <v>2</v>
      </c>
      <c r="L218" s="128" t="str">
        <f t="shared" si="75"/>
        <v>2.2</v>
      </c>
      <c r="M218" s="128" t="str">
        <f t="shared" si="75"/>
        <v>2.2.4</v>
      </c>
      <c r="N218" s="128" t="str">
        <f t="shared" si="75"/>
        <v>2.2.4.1</v>
      </c>
      <c r="O218" s="128" t="str">
        <f t="shared" si="75"/>
        <v>2.2.4.1.13</v>
      </c>
      <c r="P218" s="129" t="str">
        <f t="shared" si="75"/>
        <v>2.2.4.1.13</v>
      </c>
      <c r="Q218" s="130">
        <f t="shared" si="64"/>
        <v>862.98</v>
      </c>
      <c r="R218" s="128">
        <f t="shared" si="72"/>
        <v>0</v>
      </c>
      <c r="S218" s="128">
        <f t="shared" si="72"/>
        <v>0</v>
      </c>
      <c r="T218" s="128">
        <f t="shared" si="72"/>
        <v>0</v>
      </c>
      <c r="U218" s="128">
        <f t="shared" si="72"/>
        <v>0</v>
      </c>
      <c r="V218" s="128">
        <f t="shared" si="72"/>
        <v>862.98</v>
      </c>
      <c r="W218" s="131">
        <f t="shared" si="60"/>
        <v>862.98</v>
      </c>
      <c r="X218" s="130">
        <f t="shared" si="65"/>
        <v>989.5</v>
      </c>
      <c r="Y218" s="128">
        <f t="shared" si="73"/>
        <v>0</v>
      </c>
      <c r="Z218" s="128">
        <f t="shared" si="73"/>
        <v>0</v>
      </c>
      <c r="AA218" s="128">
        <f t="shared" si="73"/>
        <v>0</v>
      </c>
      <c r="AB218" s="128">
        <f t="shared" si="73"/>
        <v>0</v>
      </c>
      <c r="AC218" s="128">
        <f t="shared" si="73"/>
        <v>989.5</v>
      </c>
      <c r="AD218" s="131">
        <f t="shared" si="61"/>
        <v>989.5</v>
      </c>
      <c r="AE218" s="68"/>
      <c r="AF218" s="132"/>
      <c r="AG218" s="133" t="str">
        <f t="shared" si="69"/>
        <v>2.2.4.1.13</v>
      </c>
      <c r="AH218" s="156" t="s">
        <v>161</v>
      </c>
      <c r="AI218" s="135" t="s">
        <v>64</v>
      </c>
      <c r="AJ218" s="148" t="s">
        <v>418</v>
      </c>
      <c r="AK218" s="136" t="s">
        <v>419</v>
      </c>
      <c r="AL218" s="134" t="s">
        <v>193</v>
      </c>
      <c r="AM218" s="151">
        <v>2</v>
      </c>
      <c r="AN218" s="138">
        <v>431.49</v>
      </c>
      <c r="AO218" s="138">
        <f t="shared" si="74"/>
        <v>494.75</v>
      </c>
      <c r="AP218" s="139">
        <f t="shared" si="66"/>
        <v>862.98</v>
      </c>
      <c r="AQ218" s="139">
        <f t="shared" si="67"/>
        <v>989.5</v>
      </c>
      <c r="AR218" s="140" t="str">
        <f t="shared" si="68"/>
        <v>2.2.4.1.13</v>
      </c>
      <c r="AS218" s="141" t="s">
        <v>71</v>
      </c>
      <c r="AT218" s="142">
        <v>0.14660000000000001</v>
      </c>
      <c r="AU218" s="144">
        <f t="shared" si="70"/>
        <v>862.98</v>
      </c>
      <c r="AV218" s="144">
        <f t="shared" si="71"/>
        <v>989.5</v>
      </c>
      <c r="AW218" s="15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 s="67">
        <f>SUMIF(AF:AF,"SIM",BN:BN)</f>
        <v>0</v>
      </c>
    </row>
    <row r="219" spans="1:68" s="67" customFormat="1" ht="15" customHeight="1">
      <c r="A219" s="125">
        <f t="shared" si="59"/>
        <v>208</v>
      </c>
      <c r="B219" s="125"/>
      <c r="C219" s="126">
        <v>2</v>
      </c>
      <c r="D219" s="126">
        <v>2</v>
      </c>
      <c r="E219" s="126">
        <v>4</v>
      </c>
      <c r="F219" s="126">
        <v>1</v>
      </c>
      <c r="G219" s="126">
        <v>14</v>
      </c>
      <c r="H219" s="126"/>
      <c r="I219"/>
      <c r="J219" s="127">
        <f t="shared" si="62"/>
        <v>5</v>
      </c>
      <c r="K219" s="128">
        <f t="shared" si="63"/>
        <v>2</v>
      </c>
      <c r="L219" s="128" t="str">
        <f t="shared" si="75"/>
        <v>2.2</v>
      </c>
      <c r="M219" s="128" t="str">
        <f t="shared" si="75"/>
        <v>2.2.4</v>
      </c>
      <c r="N219" s="128" t="str">
        <f t="shared" si="75"/>
        <v>2.2.4.1</v>
      </c>
      <c r="O219" s="128" t="str">
        <f t="shared" si="75"/>
        <v>2.2.4.1.14</v>
      </c>
      <c r="P219" s="129" t="str">
        <f t="shared" si="75"/>
        <v>2.2.4.1.14</v>
      </c>
      <c r="Q219" s="130">
        <f t="shared" si="64"/>
        <v>1793.49</v>
      </c>
      <c r="R219" s="128">
        <f t="shared" si="72"/>
        <v>0</v>
      </c>
      <c r="S219" s="128">
        <f t="shared" si="72"/>
        <v>0</v>
      </c>
      <c r="T219" s="128">
        <f t="shared" si="72"/>
        <v>0</v>
      </c>
      <c r="U219" s="128">
        <f t="shared" si="72"/>
        <v>0</v>
      </c>
      <c r="V219" s="128">
        <f t="shared" si="72"/>
        <v>1793.49</v>
      </c>
      <c r="W219" s="131">
        <f t="shared" si="60"/>
        <v>1793.49</v>
      </c>
      <c r="X219" s="130">
        <f t="shared" si="65"/>
        <v>2056.41</v>
      </c>
      <c r="Y219" s="128">
        <f t="shared" si="73"/>
        <v>0</v>
      </c>
      <c r="Z219" s="128">
        <f t="shared" si="73"/>
        <v>0</v>
      </c>
      <c r="AA219" s="128">
        <f t="shared" si="73"/>
        <v>0</v>
      </c>
      <c r="AB219" s="128">
        <f t="shared" si="73"/>
        <v>0</v>
      </c>
      <c r="AC219" s="128">
        <f t="shared" si="73"/>
        <v>2056.41</v>
      </c>
      <c r="AD219" s="131">
        <f t="shared" si="61"/>
        <v>2056.41</v>
      </c>
      <c r="AE219" s="68"/>
      <c r="AF219" s="132"/>
      <c r="AG219" s="133" t="str">
        <f t="shared" si="69"/>
        <v>2.2.4.1.14</v>
      </c>
      <c r="AH219" s="156" t="s">
        <v>162</v>
      </c>
      <c r="AI219" s="135" t="s">
        <v>64</v>
      </c>
      <c r="AJ219" s="148" t="s">
        <v>420</v>
      </c>
      <c r="AK219" s="136" t="s">
        <v>421</v>
      </c>
      <c r="AL219" s="134" t="s">
        <v>193</v>
      </c>
      <c r="AM219" s="151">
        <v>3</v>
      </c>
      <c r="AN219" s="138">
        <v>597.83000000000004</v>
      </c>
      <c r="AO219" s="138">
        <f t="shared" si="74"/>
        <v>685.47</v>
      </c>
      <c r="AP219" s="139">
        <f t="shared" si="66"/>
        <v>1793.49</v>
      </c>
      <c r="AQ219" s="139">
        <f t="shared" si="67"/>
        <v>2056.41</v>
      </c>
      <c r="AR219" s="140" t="str">
        <f t="shared" si="68"/>
        <v>2.2.4.1.14</v>
      </c>
      <c r="AS219" s="141" t="s">
        <v>71</v>
      </c>
      <c r="AT219" s="142">
        <v>0.14660000000000001</v>
      </c>
      <c r="AU219" s="144">
        <f t="shared" si="70"/>
        <v>1793.49</v>
      </c>
      <c r="AV219" s="144">
        <f t="shared" si="71"/>
        <v>2056.41</v>
      </c>
      <c r="AW219" s="158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</row>
    <row r="220" spans="1:68" s="67" customFormat="1" ht="15" customHeight="1">
      <c r="A220" s="125">
        <f t="shared" si="59"/>
        <v>209</v>
      </c>
      <c r="B220" s="125"/>
      <c r="C220" s="126">
        <v>2</v>
      </c>
      <c r="D220" s="126">
        <v>2</v>
      </c>
      <c r="E220" s="126">
        <v>4</v>
      </c>
      <c r="F220" s="126">
        <v>1</v>
      </c>
      <c r="G220" s="126">
        <v>15</v>
      </c>
      <c r="H220" s="126"/>
      <c r="I220"/>
      <c r="J220" s="127">
        <f t="shared" si="62"/>
        <v>5</v>
      </c>
      <c r="K220" s="128">
        <f t="shared" si="63"/>
        <v>2</v>
      </c>
      <c r="L220" s="128" t="str">
        <f t="shared" si="75"/>
        <v>2.2</v>
      </c>
      <c r="M220" s="128" t="str">
        <f t="shared" si="75"/>
        <v>2.2.4</v>
      </c>
      <c r="N220" s="128" t="str">
        <f t="shared" si="75"/>
        <v>2.2.4.1</v>
      </c>
      <c r="O220" s="128" t="str">
        <f t="shared" si="75"/>
        <v>2.2.4.1.15</v>
      </c>
      <c r="P220" s="129" t="str">
        <f t="shared" si="75"/>
        <v>2.2.4.1.15</v>
      </c>
      <c r="Q220" s="130">
        <f t="shared" si="64"/>
        <v>126.74</v>
      </c>
      <c r="R220" s="128">
        <f t="shared" si="72"/>
        <v>0</v>
      </c>
      <c r="S220" s="128">
        <f t="shared" si="72"/>
        <v>0</v>
      </c>
      <c r="T220" s="128">
        <f t="shared" si="72"/>
        <v>0</v>
      </c>
      <c r="U220" s="128">
        <f t="shared" si="72"/>
        <v>0</v>
      </c>
      <c r="V220" s="128">
        <f t="shared" si="72"/>
        <v>126.74</v>
      </c>
      <c r="W220" s="131">
        <f t="shared" si="60"/>
        <v>126.74</v>
      </c>
      <c r="X220" s="130">
        <f t="shared" si="65"/>
        <v>145.32</v>
      </c>
      <c r="Y220" s="128">
        <f t="shared" si="73"/>
        <v>0</v>
      </c>
      <c r="Z220" s="128">
        <f t="shared" si="73"/>
        <v>0</v>
      </c>
      <c r="AA220" s="128">
        <f t="shared" si="73"/>
        <v>0</v>
      </c>
      <c r="AB220" s="128">
        <f t="shared" si="73"/>
        <v>0</v>
      </c>
      <c r="AC220" s="128">
        <f t="shared" si="73"/>
        <v>145.32</v>
      </c>
      <c r="AD220" s="131">
        <f t="shared" si="61"/>
        <v>145.32</v>
      </c>
      <c r="AE220" s="68"/>
      <c r="AF220" s="132"/>
      <c r="AG220" s="133" t="str">
        <f t="shared" si="69"/>
        <v>2.2.4.1.15</v>
      </c>
      <c r="AH220" s="156" t="s">
        <v>163</v>
      </c>
      <c r="AI220" s="135" t="s">
        <v>64</v>
      </c>
      <c r="AJ220" s="148" t="s">
        <v>422</v>
      </c>
      <c r="AK220" s="136" t="s">
        <v>423</v>
      </c>
      <c r="AL220" s="134" t="s">
        <v>193</v>
      </c>
      <c r="AM220" s="151">
        <v>1</v>
      </c>
      <c r="AN220" s="138">
        <v>126.74</v>
      </c>
      <c r="AO220" s="138">
        <f t="shared" si="74"/>
        <v>145.32</v>
      </c>
      <c r="AP220" s="139">
        <f t="shared" si="66"/>
        <v>126.74</v>
      </c>
      <c r="AQ220" s="139">
        <f t="shared" si="67"/>
        <v>145.32</v>
      </c>
      <c r="AR220" s="140" t="str">
        <f t="shared" si="68"/>
        <v>2.2.4.1.15</v>
      </c>
      <c r="AS220" s="141" t="s">
        <v>71</v>
      </c>
      <c r="AT220" s="142">
        <v>0.14660000000000001</v>
      </c>
      <c r="AU220" s="144">
        <f t="shared" si="70"/>
        <v>126.74</v>
      </c>
      <c r="AV220" s="144">
        <f t="shared" si="71"/>
        <v>145.32</v>
      </c>
      <c r="AW220" s="158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 s="67">
        <f>SUMIF(AF:AF,"SIM",BN:BN)</f>
        <v>0</v>
      </c>
    </row>
    <row r="221" spans="1:68" s="67" customFormat="1" ht="15" customHeight="1">
      <c r="A221" s="125">
        <f t="shared" si="59"/>
        <v>210</v>
      </c>
      <c r="B221" s="125"/>
      <c r="C221" s="126">
        <v>2</v>
      </c>
      <c r="D221" s="126">
        <v>2</v>
      </c>
      <c r="E221" s="126">
        <v>4</v>
      </c>
      <c r="F221" s="126">
        <v>1</v>
      </c>
      <c r="G221" s="126">
        <v>16</v>
      </c>
      <c r="H221" s="126"/>
      <c r="I221"/>
      <c r="J221" s="127">
        <f t="shared" si="62"/>
        <v>5</v>
      </c>
      <c r="K221" s="128">
        <f t="shared" si="63"/>
        <v>2</v>
      </c>
      <c r="L221" s="128" t="str">
        <f t="shared" si="75"/>
        <v>2.2</v>
      </c>
      <c r="M221" s="128" t="str">
        <f t="shared" si="75"/>
        <v>2.2.4</v>
      </c>
      <c r="N221" s="128" t="str">
        <f t="shared" si="75"/>
        <v>2.2.4.1</v>
      </c>
      <c r="O221" s="128" t="str">
        <f t="shared" si="75"/>
        <v>2.2.4.1.16</v>
      </c>
      <c r="P221" s="129" t="str">
        <f t="shared" si="75"/>
        <v>2.2.4.1.16</v>
      </c>
      <c r="Q221" s="130">
        <f t="shared" si="64"/>
        <v>91.31</v>
      </c>
      <c r="R221" s="128">
        <f t="shared" si="72"/>
        <v>0</v>
      </c>
      <c r="S221" s="128">
        <f t="shared" si="72"/>
        <v>0</v>
      </c>
      <c r="T221" s="128">
        <f t="shared" si="72"/>
        <v>0</v>
      </c>
      <c r="U221" s="128">
        <f t="shared" si="72"/>
        <v>0</v>
      </c>
      <c r="V221" s="128">
        <f t="shared" si="72"/>
        <v>91.31</v>
      </c>
      <c r="W221" s="131">
        <f t="shared" si="60"/>
        <v>91.31</v>
      </c>
      <c r="X221" s="130">
        <f t="shared" si="65"/>
        <v>104.7</v>
      </c>
      <c r="Y221" s="128">
        <f t="shared" si="73"/>
        <v>0</v>
      </c>
      <c r="Z221" s="128">
        <f t="shared" si="73"/>
        <v>0</v>
      </c>
      <c r="AA221" s="128">
        <f t="shared" si="73"/>
        <v>0</v>
      </c>
      <c r="AB221" s="128">
        <f t="shared" si="73"/>
        <v>0</v>
      </c>
      <c r="AC221" s="128">
        <f t="shared" si="73"/>
        <v>104.7</v>
      </c>
      <c r="AD221" s="131">
        <f t="shared" si="61"/>
        <v>104.7</v>
      </c>
      <c r="AE221" s="68"/>
      <c r="AF221" s="132"/>
      <c r="AG221" s="133" t="str">
        <f t="shared" si="69"/>
        <v>2.2.4.1.16</v>
      </c>
      <c r="AH221" s="156" t="s">
        <v>164</v>
      </c>
      <c r="AI221" s="135" t="s">
        <v>64</v>
      </c>
      <c r="AJ221" s="148" t="s">
        <v>424</v>
      </c>
      <c r="AK221" s="136" t="s">
        <v>425</v>
      </c>
      <c r="AL221" s="134" t="s">
        <v>193</v>
      </c>
      <c r="AM221" s="151">
        <v>1</v>
      </c>
      <c r="AN221" s="138">
        <v>91.31</v>
      </c>
      <c r="AO221" s="138">
        <f t="shared" si="74"/>
        <v>104.7</v>
      </c>
      <c r="AP221" s="139">
        <f t="shared" si="66"/>
        <v>91.31</v>
      </c>
      <c r="AQ221" s="139">
        <f t="shared" si="67"/>
        <v>104.7</v>
      </c>
      <c r="AR221" s="140" t="str">
        <f t="shared" si="68"/>
        <v>2.2.4.1.16</v>
      </c>
      <c r="AS221" s="141" t="s">
        <v>71</v>
      </c>
      <c r="AT221" s="142">
        <v>0.14660000000000001</v>
      </c>
      <c r="AU221" s="144">
        <f t="shared" si="70"/>
        <v>91.31</v>
      </c>
      <c r="AV221" s="144">
        <f t="shared" si="71"/>
        <v>104.7</v>
      </c>
      <c r="AW221" s="158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</row>
    <row r="222" spans="1:68" s="67" customFormat="1" ht="15" customHeight="1">
      <c r="A222" s="125">
        <f t="shared" si="59"/>
        <v>211</v>
      </c>
      <c r="B222" s="125"/>
      <c r="C222" s="126">
        <v>2</v>
      </c>
      <c r="D222" s="126">
        <v>2</v>
      </c>
      <c r="E222" s="126">
        <v>4</v>
      </c>
      <c r="F222" s="126">
        <v>1</v>
      </c>
      <c r="G222" s="126">
        <v>17</v>
      </c>
      <c r="H222" s="126"/>
      <c r="I222"/>
      <c r="J222" s="127">
        <f t="shared" si="62"/>
        <v>5</v>
      </c>
      <c r="K222" s="128">
        <f t="shared" si="63"/>
        <v>2</v>
      </c>
      <c r="L222" s="128" t="str">
        <f t="shared" si="75"/>
        <v>2.2</v>
      </c>
      <c r="M222" s="128" t="str">
        <f t="shared" si="75"/>
        <v>2.2.4</v>
      </c>
      <c r="N222" s="128" t="str">
        <f t="shared" si="75"/>
        <v>2.2.4.1</v>
      </c>
      <c r="O222" s="128" t="str">
        <f t="shared" si="75"/>
        <v>2.2.4.1.17</v>
      </c>
      <c r="P222" s="129" t="str">
        <f t="shared" si="75"/>
        <v>2.2.4.1.17</v>
      </c>
      <c r="Q222" s="130">
        <f t="shared" si="64"/>
        <v>297.36</v>
      </c>
      <c r="R222" s="128">
        <f t="shared" si="72"/>
        <v>0</v>
      </c>
      <c r="S222" s="128">
        <f t="shared" si="72"/>
        <v>0</v>
      </c>
      <c r="T222" s="128">
        <f t="shared" si="72"/>
        <v>0</v>
      </c>
      <c r="U222" s="128">
        <f t="shared" si="72"/>
        <v>0</v>
      </c>
      <c r="V222" s="128">
        <f t="shared" si="72"/>
        <v>297.36</v>
      </c>
      <c r="W222" s="131">
        <f t="shared" si="60"/>
        <v>297.36</v>
      </c>
      <c r="X222" s="130">
        <f t="shared" si="65"/>
        <v>340.92</v>
      </c>
      <c r="Y222" s="128">
        <f t="shared" si="73"/>
        <v>0</v>
      </c>
      <c r="Z222" s="128">
        <f t="shared" si="73"/>
        <v>0</v>
      </c>
      <c r="AA222" s="128">
        <f t="shared" si="73"/>
        <v>0</v>
      </c>
      <c r="AB222" s="128">
        <f t="shared" si="73"/>
        <v>0</v>
      </c>
      <c r="AC222" s="128">
        <f t="shared" si="73"/>
        <v>340.92</v>
      </c>
      <c r="AD222" s="131">
        <f t="shared" si="61"/>
        <v>340.92</v>
      </c>
      <c r="AE222" s="68"/>
      <c r="AF222" s="132"/>
      <c r="AG222" s="133" t="str">
        <f t="shared" si="69"/>
        <v>2.2.4.1.17</v>
      </c>
      <c r="AH222" s="156" t="s">
        <v>165</v>
      </c>
      <c r="AI222" s="135" t="s">
        <v>64</v>
      </c>
      <c r="AJ222" s="148" t="s">
        <v>426</v>
      </c>
      <c r="AK222" s="136" t="s">
        <v>427</v>
      </c>
      <c r="AL222" s="134" t="s">
        <v>193</v>
      </c>
      <c r="AM222" s="151">
        <v>12</v>
      </c>
      <c r="AN222" s="138">
        <v>24.78</v>
      </c>
      <c r="AO222" s="138">
        <f t="shared" si="74"/>
        <v>28.41</v>
      </c>
      <c r="AP222" s="139">
        <f t="shared" si="66"/>
        <v>297.36</v>
      </c>
      <c r="AQ222" s="139">
        <f t="shared" si="67"/>
        <v>340.92</v>
      </c>
      <c r="AR222" s="140" t="str">
        <f t="shared" si="68"/>
        <v>2.2.4.1.17</v>
      </c>
      <c r="AS222" s="141" t="s">
        <v>71</v>
      </c>
      <c r="AT222" s="142">
        <v>0.14660000000000001</v>
      </c>
      <c r="AU222" s="144">
        <f t="shared" si="70"/>
        <v>297.36</v>
      </c>
      <c r="AV222" s="144">
        <f t="shared" si="71"/>
        <v>340.92</v>
      </c>
      <c r="AW222" s="158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 s="67">
        <f>SUMIF(AF:AF,"SIM",BN:BN)</f>
        <v>0</v>
      </c>
    </row>
    <row r="223" spans="1:68" s="67" customFormat="1" ht="15" customHeight="1">
      <c r="A223" s="125">
        <f t="shared" si="59"/>
        <v>212</v>
      </c>
      <c r="B223" s="125"/>
      <c r="C223" s="126">
        <v>2</v>
      </c>
      <c r="D223" s="126">
        <v>2</v>
      </c>
      <c r="E223" s="126">
        <v>4</v>
      </c>
      <c r="F223" s="126">
        <v>1</v>
      </c>
      <c r="G223" s="126">
        <v>18</v>
      </c>
      <c r="H223" s="126"/>
      <c r="I223"/>
      <c r="J223" s="127">
        <f t="shared" si="62"/>
        <v>5</v>
      </c>
      <c r="K223" s="128">
        <f t="shared" si="63"/>
        <v>2</v>
      </c>
      <c r="L223" s="128" t="str">
        <f t="shared" si="75"/>
        <v>2.2</v>
      </c>
      <c r="M223" s="128" t="str">
        <f t="shared" si="75"/>
        <v>2.2.4</v>
      </c>
      <c r="N223" s="128" t="str">
        <f t="shared" si="75"/>
        <v>2.2.4.1</v>
      </c>
      <c r="O223" s="128" t="str">
        <f t="shared" si="75"/>
        <v>2.2.4.1.18</v>
      </c>
      <c r="P223" s="129" t="str">
        <f t="shared" si="75"/>
        <v>2.2.4.1.18</v>
      </c>
      <c r="Q223" s="130">
        <f t="shared" si="64"/>
        <v>7561.68</v>
      </c>
      <c r="R223" s="128">
        <f t="shared" si="72"/>
        <v>0</v>
      </c>
      <c r="S223" s="128">
        <f t="shared" si="72"/>
        <v>0</v>
      </c>
      <c r="T223" s="128">
        <f t="shared" si="72"/>
        <v>0</v>
      </c>
      <c r="U223" s="128">
        <f t="shared" si="72"/>
        <v>0</v>
      </c>
      <c r="V223" s="128">
        <f t="shared" si="72"/>
        <v>7561.68</v>
      </c>
      <c r="W223" s="131">
        <f t="shared" si="60"/>
        <v>7561.68</v>
      </c>
      <c r="X223" s="130">
        <f t="shared" si="65"/>
        <v>8670.48</v>
      </c>
      <c r="Y223" s="128">
        <f t="shared" si="73"/>
        <v>0</v>
      </c>
      <c r="Z223" s="128">
        <f t="shared" si="73"/>
        <v>0</v>
      </c>
      <c r="AA223" s="128">
        <f t="shared" si="73"/>
        <v>0</v>
      </c>
      <c r="AB223" s="128">
        <f t="shared" si="73"/>
        <v>0</v>
      </c>
      <c r="AC223" s="128">
        <f t="shared" si="73"/>
        <v>8670.48</v>
      </c>
      <c r="AD223" s="131">
        <f t="shared" si="61"/>
        <v>8670.48</v>
      </c>
      <c r="AE223" s="68"/>
      <c r="AF223" s="132"/>
      <c r="AG223" s="133" t="str">
        <f t="shared" si="69"/>
        <v>2.2.4.1.18</v>
      </c>
      <c r="AH223" s="156" t="s">
        <v>166</v>
      </c>
      <c r="AI223" s="135" t="s">
        <v>64</v>
      </c>
      <c r="AJ223" s="148" t="s">
        <v>428</v>
      </c>
      <c r="AK223" s="136" t="s">
        <v>429</v>
      </c>
      <c r="AL223" s="134" t="s">
        <v>193</v>
      </c>
      <c r="AM223" s="151">
        <v>84</v>
      </c>
      <c r="AN223" s="138">
        <v>90.02</v>
      </c>
      <c r="AO223" s="138">
        <f t="shared" si="74"/>
        <v>103.22</v>
      </c>
      <c r="AP223" s="139">
        <f t="shared" si="66"/>
        <v>7561.68</v>
      </c>
      <c r="AQ223" s="139">
        <f t="shared" si="67"/>
        <v>8670.48</v>
      </c>
      <c r="AR223" s="140" t="str">
        <f t="shared" si="68"/>
        <v>2.2.4.1.18</v>
      </c>
      <c r="AS223" s="141" t="s">
        <v>71</v>
      </c>
      <c r="AT223" s="142">
        <v>0.14660000000000001</v>
      </c>
      <c r="AU223" s="144">
        <f t="shared" si="70"/>
        <v>7561.68</v>
      </c>
      <c r="AV223" s="144">
        <f t="shared" si="71"/>
        <v>8670.48</v>
      </c>
      <c r="AW223" s="158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</row>
    <row r="224" spans="1:68" s="67" customFormat="1" ht="15" customHeight="1">
      <c r="A224" s="125">
        <f t="shared" si="59"/>
        <v>213</v>
      </c>
      <c r="B224" s="125"/>
      <c r="C224" s="126">
        <v>2</v>
      </c>
      <c r="D224" s="126">
        <v>2</v>
      </c>
      <c r="E224" s="126">
        <v>4</v>
      </c>
      <c r="F224" s="126">
        <v>1</v>
      </c>
      <c r="G224" s="126">
        <v>19</v>
      </c>
      <c r="H224" s="126"/>
      <c r="I224"/>
      <c r="J224" s="127">
        <f t="shared" si="62"/>
        <v>5</v>
      </c>
      <c r="K224" s="128">
        <f t="shared" si="63"/>
        <v>2</v>
      </c>
      <c r="L224" s="128" t="str">
        <f t="shared" si="75"/>
        <v>2.2</v>
      </c>
      <c r="M224" s="128" t="str">
        <f t="shared" si="75"/>
        <v>2.2.4</v>
      </c>
      <c r="N224" s="128" t="str">
        <f t="shared" si="75"/>
        <v>2.2.4.1</v>
      </c>
      <c r="O224" s="128" t="str">
        <f t="shared" si="75"/>
        <v>2.2.4.1.19</v>
      </c>
      <c r="P224" s="129" t="str">
        <f t="shared" si="75"/>
        <v>2.2.4.1.19</v>
      </c>
      <c r="Q224" s="130">
        <f t="shared" si="64"/>
        <v>728.32</v>
      </c>
      <c r="R224" s="128">
        <f t="shared" si="72"/>
        <v>0</v>
      </c>
      <c r="S224" s="128">
        <f t="shared" si="72"/>
        <v>0</v>
      </c>
      <c r="T224" s="128">
        <f t="shared" si="72"/>
        <v>0</v>
      </c>
      <c r="U224" s="128">
        <f t="shared" si="72"/>
        <v>0</v>
      </c>
      <c r="V224" s="128">
        <f t="shared" si="72"/>
        <v>728.32</v>
      </c>
      <c r="W224" s="131">
        <f t="shared" si="60"/>
        <v>728.32</v>
      </c>
      <c r="X224" s="130">
        <f t="shared" si="65"/>
        <v>835.04</v>
      </c>
      <c r="Y224" s="128">
        <f t="shared" si="73"/>
        <v>0</v>
      </c>
      <c r="Z224" s="128">
        <f t="shared" si="73"/>
        <v>0</v>
      </c>
      <c r="AA224" s="128">
        <f t="shared" si="73"/>
        <v>0</v>
      </c>
      <c r="AB224" s="128">
        <f t="shared" si="73"/>
        <v>0</v>
      </c>
      <c r="AC224" s="128">
        <f t="shared" si="73"/>
        <v>835.04</v>
      </c>
      <c r="AD224" s="131">
        <f t="shared" si="61"/>
        <v>835.04</v>
      </c>
      <c r="AE224" s="68"/>
      <c r="AF224" s="132"/>
      <c r="AG224" s="133" t="str">
        <f t="shared" si="69"/>
        <v>2.2.4.1.19</v>
      </c>
      <c r="AH224" s="156" t="s">
        <v>167</v>
      </c>
      <c r="AI224" s="135" t="s">
        <v>64</v>
      </c>
      <c r="AJ224" s="148" t="s">
        <v>430</v>
      </c>
      <c r="AK224" s="136" t="s">
        <v>431</v>
      </c>
      <c r="AL224" s="134" t="s">
        <v>193</v>
      </c>
      <c r="AM224" s="151">
        <v>16</v>
      </c>
      <c r="AN224" s="138">
        <v>45.52</v>
      </c>
      <c r="AO224" s="138">
        <f t="shared" si="74"/>
        <v>52.19</v>
      </c>
      <c r="AP224" s="139">
        <f t="shared" si="66"/>
        <v>728.32</v>
      </c>
      <c r="AQ224" s="139">
        <f t="shared" si="67"/>
        <v>835.04</v>
      </c>
      <c r="AR224" s="140" t="str">
        <f t="shared" si="68"/>
        <v>2.2.4.1.19</v>
      </c>
      <c r="AS224" s="141" t="s">
        <v>71</v>
      </c>
      <c r="AT224" s="142">
        <v>0.14660000000000001</v>
      </c>
      <c r="AU224" s="144">
        <f t="shared" si="70"/>
        <v>728.32</v>
      </c>
      <c r="AV224" s="144">
        <f t="shared" si="71"/>
        <v>835.04</v>
      </c>
      <c r="AW224" s="158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 s="67">
        <f>SUMIF(AF:AF,"SIM",BN:BN)</f>
        <v>0</v>
      </c>
    </row>
    <row r="225" spans="1:68" s="67" customFormat="1" ht="15" customHeight="1">
      <c r="A225" s="125">
        <f t="shared" si="59"/>
        <v>214</v>
      </c>
      <c r="B225" s="125"/>
      <c r="C225" s="126">
        <v>2</v>
      </c>
      <c r="D225" s="126">
        <v>2</v>
      </c>
      <c r="E225" s="126">
        <v>4</v>
      </c>
      <c r="F225" s="126">
        <v>1</v>
      </c>
      <c r="G225" s="126">
        <v>20</v>
      </c>
      <c r="H225" s="126"/>
      <c r="I225"/>
      <c r="J225" s="127">
        <f t="shared" si="62"/>
        <v>5</v>
      </c>
      <c r="K225" s="128">
        <f t="shared" si="63"/>
        <v>2</v>
      </c>
      <c r="L225" s="128" t="str">
        <f t="shared" si="75"/>
        <v>2.2</v>
      </c>
      <c r="M225" s="128" t="str">
        <f t="shared" si="75"/>
        <v>2.2.4</v>
      </c>
      <c r="N225" s="128" t="str">
        <f t="shared" si="75"/>
        <v>2.2.4.1</v>
      </c>
      <c r="O225" s="128" t="str">
        <f t="shared" si="75"/>
        <v>2.2.4.1.20</v>
      </c>
      <c r="P225" s="129" t="str">
        <f t="shared" si="75"/>
        <v>2.2.4.1.20</v>
      </c>
      <c r="Q225" s="130">
        <f t="shared" si="64"/>
        <v>3531.36</v>
      </c>
      <c r="R225" s="128">
        <f t="shared" si="72"/>
        <v>0</v>
      </c>
      <c r="S225" s="128">
        <f t="shared" si="72"/>
        <v>0</v>
      </c>
      <c r="T225" s="128">
        <f t="shared" si="72"/>
        <v>0</v>
      </c>
      <c r="U225" s="128">
        <f t="shared" si="72"/>
        <v>0</v>
      </c>
      <c r="V225" s="128">
        <f t="shared" si="72"/>
        <v>3531.36</v>
      </c>
      <c r="W225" s="131">
        <f t="shared" si="60"/>
        <v>3531.36</v>
      </c>
      <c r="X225" s="130">
        <f t="shared" si="65"/>
        <v>4049.28</v>
      </c>
      <c r="Y225" s="128">
        <f t="shared" si="73"/>
        <v>0</v>
      </c>
      <c r="Z225" s="128">
        <f t="shared" si="73"/>
        <v>0</v>
      </c>
      <c r="AA225" s="128">
        <f t="shared" si="73"/>
        <v>0</v>
      </c>
      <c r="AB225" s="128">
        <f t="shared" si="73"/>
        <v>0</v>
      </c>
      <c r="AC225" s="128">
        <f t="shared" si="73"/>
        <v>4049.28</v>
      </c>
      <c r="AD225" s="131">
        <f t="shared" si="61"/>
        <v>4049.28</v>
      </c>
      <c r="AE225" s="68"/>
      <c r="AF225" s="132"/>
      <c r="AG225" s="133" t="str">
        <f t="shared" si="69"/>
        <v>2.2.4.1.20</v>
      </c>
      <c r="AH225" s="156" t="s">
        <v>168</v>
      </c>
      <c r="AI225" s="135" t="s">
        <v>64</v>
      </c>
      <c r="AJ225" s="148" t="s">
        <v>432</v>
      </c>
      <c r="AK225" s="136" t="s">
        <v>433</v>
      </c>
      <c r="AL225" s="134" t="s">
        <v>193</v>
      </c>
      <c r="AM225" s="151">
        <v>48</v>
      </c>
      <c r="AN225" s="138">
        <v>73.569999999999993</v>
      </c>
      <c r="AO225" s="138">
        <f t="shared" si="74"/>
        <v>84.36</v>
      </c>
      <c r="AP225" s="139">
        <f t="shared" si="66"/>
        <v>3531.36</v>
      </c>
      <c r="AQ225" s="139">
        <f t="shared" si="67"/>
        <v>4049.28</v>
      </c>
      <c r="AR225" s="140" t="str">
        <f t="shared" si="68"/>
        <v>2.2.4.1.20</v>
      </c>
      <c r="AS225" s="141" t="s">
        <v>71</v>
      </c>
      <c r="AT225" s="142">
        <v>0.14660000000000001</v>
      </c>
      <c r="AU225" s="144">
        <f t="shared" si="70"/>
        <v>3531.36</v>
      </c>
      <c r="AV225" s="144">
        <f t="shared" si="71"/>
        <v>4049.28</v>
      </c>
      <c r="AW225" s="158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</row>
    <row r="226" spans="1:68" s="67" customFormat="1" ht="30" customHeight="1">
      <c r="A226" s="125">
        <f t="shared" si="59"/>
        <v>215</v>
      </c>
      <c r="B226" s="125" t="s">
        <v>90</v>
      </c>
      <c r="C226" s="126">
        <v>2</v>
      </c>
      <c r="D226" s="126">
        <v>2</v>
      </c>
      <c r="E226" s="126">
        <v>4</v>
      </c>
      <c r="F226" s="126">
        <v>2</v>
      </c>
      <c r="G226" s="126"/>
      <c r="H226" s="126"/>
      <c r="I226"/>
      <c r="J226" s="127">
        <f t="shared" si="62"/>
        <v>4</v>
      </c>
      <c r="K226" s="128">
        <f t="shared" si="63"/>
        <v>2</v>
      </c>
      <c r="L226" s="128" t="str">
        <f t="shared" si="75"/>
        <v>2.2</v>
      </c>
      <c r="M226" s="128" t="str">
        <f t="shared" si="75"/>
        <v>2.2.4</v>
      </c>
      <c r="N226" s="128" t="str">
        <f t="shared" si="75"/>
        <v>2.2.4.2</v>
      </c>
      <c r="O226" s="128" t="str">
        <f t="shared" si="75"/>
        <v>2.2.4.2</v>
      </c>
      <c r="P226" s="129" t="str">
        <f t="shared" si="75"/>
        <v>2.2.4.2</v>
      </c>
      <c r="Q226" s="130">
        <f t="shared" si="64"/>
        <v>0</v>
      </c>
      <c r="R226" s="128">
        <f t="shared" si="72"/>
        <v>0</v>
      </c>
      <c r="S226" s="128">
        <f t="shared" si="72"/>
        <v>0</v>
      </c>
      <c r="T226" s="128">
        <f t="shared" si="72"/>
        <v>0</v>
      </c>
      <c r="U226" s="128">
        <f t="shared" si="72"/>
        <v>22209.73</v>
      </c>
      <c r="V226" s="128">
        <f t="shared" si="72"/>
        <v>0</v>
      </c>
      <c r="W226" s="131">
        <f t="shared" si="60"/>
        <v>0</v>
      </c>
      <c r="X226" s="130">
        <f t="shared" si="65"/>
        <v>0</v>
      </c>
      <c r="Y226" s="128">
        <f t="shared" si="73"/>
        <v>0</v>
      </c>
      <c r="Z226" s="128">
        <f t="shared" si="73"/>
        <v>0</v>
      </c>
      <c r="AA226" s="128">
        <f t="shared" si="73"/>
        <v>0</v>
      </c>
      <c r="AB226" s="128">
        <f t="shared" si="73"/>
        <v>27614.25</v>
      </c>
      <c r="AC226" s="128">
        <f t="shared" si="73"/>
        <v>0</v>
      </c>
      <c r="AD226" s="131">
        <f t="shared" si="61"/>
        <v>0</v>
      </c>
      <c r="AE226" s="68"/>
      <c r="AF226" s="132"/>
      <c r="AG226" s="133" t="str">
        <f t="shared" si="69"/>
        <v>2.2.4.2</v>
      </c>
      <c r="AH226" s="150"/>
      <c r="AI226" s="135" t="s">
        <v>73</v>
      </c>
      <c r="AJ226" s="148" t="s">
        <v>190</v>
      </c>
      <c r="AK226" s="136" t="s">
        <v>169</v>
      </c>
      <c r="AL226" s="134"/>
      <c r="AM226" s="155"/>
      <c r="AN226" s="138"/>
      <c r="AO226" s="138">
        <f t="shared" si="74"/>
        <v>0</v>
      </c>
      <c r="AP226" s="139">
        <f t="shared" si="66"/>
        <v>22209.73</v>
      </c>
      <c r="AQ226" s="139">
        <f t="shared" si="67"/>
        <v>27614.25</v>
      </c>
      <c r="AR226" s="140" t="str">
        <f t="shared" si="68"/>
        <v>2.2.4.2</v>
      </c>
      <c r="AS226" s="141"/>
      <c r="AT226" s="142">
        <v>0</v>
      </c>
      <c r="AU226" s="144" t="str">
        <f t="shared" si="70"/>
        <v/>
      </c>
      <c r="AV226" s="144">
        <f t="shared" si="71"/>
        <v>0</v>
      </c>
      <c r="AW226" s="145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</row>
    <row r="227" spans="1:68" s="67" customFormat="1" ht="33" customHeight="1">
      <c r="A227" s="125">
        <f t="shared" si="59"/>
        <v>216</v>
      </c>
      <c r="B227" s="125"/>
      <c r="C227" s="126">
        <v>2</v>
      </c>
      <c r="D227" s="126">
        <v>2</v>
      </c>
      <c r="E227" s="126">
        <v>4</v>
      </c>
      <c r="F227" s="126">
        <v>2</v>
      </c>
      <c r="G227" s="126">
        <v>1</v>
      </c>
      <c r="H227" s="126"/>
      <c r="I227"/>
      <c r="J227" s="127">
        <f t="shared" si="62"/>
        <v>5</v>
      </c>
      <c r="K227" s="128">
        <f t="shared" si="63"/>
        <v>2</v>
      </c>
      <c r="L227" s="128" t="str">
        <f t="shared" si="75"/>
        <v>2.2</v>
      </c>
      <c r="M227" s="128" t="str">
        <f t="shared" si="75"/>
        <v>2.2.4</v>
      </c>
      <c r="N227" s="128" t="str">
        <f t="shared" si="75"/>
        <v>2.2.4.2</v>
      </c>
      <c r="O227" s="128" t="str">
        <f t="shared" si="75"/>
        <v>2.2.4.2.1</v>
      </c>
      <c r="P227" s="129" t="str">
        <f t="shared" si="75"/>
        <v>2.2.4.2.1</v>
      </c>
      <c r="Q227" s="130">
        <f t="shared" si="64"/>
        <v>17267.04</v>
      </c>
      <c r="R227" s="128">
        <f t="shared" si="72"/>
        <v>0</v>
      </c>
      <c r="S227" s="128">
        <f t="shared" si="72"/>
        <v>0</v>
      </c>
      <c r="T227" s="128">
        <f t="shared" si="72"/>
        <v>0</v>
      </c>
      <c r="U227" s="128">
        <f t="shared" si="72"/>
        <v>0</v>
      </c>
      <c r="V227" s="128">
        <f t="shared" si="72"/>
        <v>17267.04</v>
      </c>
      <c r="W227" s="131">
        <f t="shared" si="60"/>
        <v>17267.04</v>
      </c>
      <c r="X227" s="130">
        <f t="shared" si="65"/>
        <v>21478.5</v>
      </c>
      <c r="Y227" s="128">
        <f t="shared" si="73"/>
        <v>0</v>
      </c>
      <c r="Z227" s="128">
        <f t="shared" si="73"/>
        <v>0</v>
      </c>
      <c r="AA227" s="128">
        <f t="shared" si="73"/>
        <v>0</v>
      </c>
      <c r="AB227" s="128">
        <f t="shared" si="73"/>
        <v>0</v>
      </c>
      <c r="AC227" s="128">
        <f t="shared" si="73"/>
        <v>21478.5</v>
      </c>
      <c r="AD227" s="131">
        <f t="shared" si="61"/>
        <v>21478.5</v>
      </c>
      <c r="AE227" s="68"/>
      <c r="AF227" s="132"/>
      <c r="AG227" s="133" t="str">
        <f t="shared" si="69"/>
        <v>2.2.4.2.1</v>
      </c>
      <c r="AH227" s="154" t="s">
        <v>170</v>
      </c>
      <c r="AI227" s="135" t="s">
        <v>65</v>
      </c>
      <c r="AJ227" s="148" t="s">
        <v>434</v>
      </c>
      <c r="AK227" s="136" t="s">
        <v>435</v>
      </c>
      <c r="AL227" s="134" t="s">
        <v>215</v>
      </c>
      <c r="AM227" s="151">
        <v>54</v>
      </c>
      <c r="AN227" s="138">
        <v>319.76</v>
      </c>
      <c r="AO227" s="138">
        <f t="shared" si="74"/>
        <v>397.75</v>
      </c>
      <c r="AP227" s="139">
        <f t="shared" si="66"/>
        <v>17267.04</v>
      </c>
      <c r="AQ227" s="139">
        <f t="shared" si="67"/>
        <v>21478.5</v>
      </c>
      <c r="AR227" s="140" t="str">
        <f t="shared" si="68"/>
        <v>2.2.4.2.1</v>
      </c>
      <c r="AS227" s="141"/>
      <c r="AT227" s="142">
        <v>0.24390000000000001</v>
      </c>
      <c r="AU227" s="144">
        <f t="shared" si="70"/>
        <v>17267.04</v>
      </c>
      <c r="AV227" s="144">
        <f t="shared" si="71"/>
        <v>21478.5</v>
      </c>
      <c r="AW227" s="145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 s="67">
        <f>SUMIF(AF:AF,"SIM",BN:BN)</f>
        <v>0</v>
      </c>
    </row>
    <row r="228" spans="1:68" s="67" customFormat="1" ht="33" customHeight="1">
      <c r="A228" s="125">
        <f t="shared" si="59"/>
        <v>217</v>
      </c>
      <c r="B228" s="125"/>
      <c r="C228" s="126">
        <v>2</v>
      </c>
      <c r="D228" s="126">
        <v>2</v>
      </c>
      <c r="E228" s="126">
        <v>4</v>
      </c>
      <c r="F228" s="126">
        <v>2</v>
      </c>
      <c r="G228" s="126">
        <v>2</v>
      </c>
      <c r="H228" s="126"/>
      <c r="I228"/>
      <c r="J228" s="127">
        <f t="shared" si="62"/>
        <v>5</v>
      </c>
      <c r="K228" s="128">
        <f t="shared" si="63"/>
        <v>2</v>
      </c>
      <c r="L228" s="128" t="str">
        <f t="shared" si="75"/>
        <v>2.2</v>
      </c>
      <c r="M228" s="128" t="str">
        <f t="shared" si="75"/>
        <v>2.2.4</v>
      </c>
      <c r="N228" s="128" t="str">
        <f t="shared" si="75"/>
        <v>2.2.4.2</v>
      </c>
      <c r="O228" s="128" t="str">
        <f t="shared" si="75"/>
        <v>2.2.4.2.2</v>
      </c>
      <c r="P228" s="129" t="str">
        <f t="shared" si="75"/>
        <v>2.2.4.2.2</v>
      </c>
      <c r="Q228" s="130">
        <f t="shared" si="64"/>
        <v>4942.6899999999996</v>
      </c>
      <c r="R228" s="128">
        <f t="shared" si="72"/>
        <v>0</v>
      </c>
      <c r="S228" s="128">
        <f t="shared" si="72"/>
        <v>0</v>
      </c>
      <c r="T228" s="128">
        <f t="shared" si="72"/>
        <v>0</v>
      </c>
      <c r="U228" s="128">
        <f t="shared" si="72"/>
        <v>0</v>
      </c>
      <c r="V228" s="128">
        <f t="shared" si="72"/>
        <v>4942.6899999999996</v>
      </c>
      <c r="W228" s="131">
        <f t="shared" si="60"/>
        <v>4942.6899999999996</v>
      </c>
      <c r="X228" s="130">
        <f t="shared" si="65"/>
        <v>6135.75</v>
      </c>
      <c r="Y228" s="128">
        <f t="shared" si="73"/>
        <v>0</v>
      </c>
      <c r="Z228" s="128">
        <f t="shared" si="73"/>
        <v>0</v>
      </c>
      <c r="AA228" s="128">
        <f t="shared" si="73"/>
        <v>0</v>
      </c>
      <c r="AB228" s="128">
        <f t="shared" si="73"/>
        <v>0</v>
      </c>
      <c r="AC228" s="128">
        <f t="shared" si="73"/>
        <v>6135.75</v>
      </c>
      <c r="AD228" s="131">
        <f t="shared" si="61"/>
        <v>6135.75</v>
      </c>
      <c r="AE228" s="68"/>
      <c r="AF228" s="132"/>
      <c r="AG228" s="133" t="str">
        <f t="shared" si="69"/>
        <v>2.2.4.2.2</v>
      </c>
      <c r="AH228" s="154" t="s">
        <v>171</v>
      </c>
      <c r="AI228" s="135" t="s">
        <v>65</v>
      </c>
      <c r="AJ228" s="148" t="s">
        <v>436</v>
      </c>
      <c r="AK228" s="136" t="s">
        <v>437</v>
      </c>
      <c r="AL228" s="134" t="s">
        <v>341</v>
      </c>
      <c r="AM228" s="151">
        <v>5681.2499999999982</v>
      </c>
      <c r="AN228" s="138">
        <v>0.87</v>
      </c>
      <c r="AO228" s="138">
        <f t="shared" si="74"/>
        <v>1.08</v>
      </c>
      <c r="AP228" s="139">
        <f t="shared" si="66"/>
        <v>4942.6899999999996</v>
      </c>
      <c r="AQ228" s="139">
        <f t="shared" si="67"/>
        <v>6135.75</v>
      </c>
      <c r="AR228" s="140" t="str">
        <f t="shared" si="68"/>
        <v>2.2.4.2.2</v>
      </c>
      <c r="AS228" s="141"/>
      <c r="AT228" s="142">
        <v>0.24390000000000001</v>
      </c>
      <c r="AU228" s="144">
        <f t="shared" si="70"/>
        <v>4942.6899999999996</v>
      </c>
      <c r="AV228" s="144">
        <f t="shared" si="71"/>
        <v>6135.75</v>
      </c>
      <c r="AW228" s="145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</row>
    <row r="229" spans="1:68" s="67" customFormat="1" ht="15" customHeight="1">
      <c r="A229" s="125">
        <f t="shared" si="59"/>
        <v>218</v>
      </c>
      <c r="B229" s="125" t="s">
        <v>90</v>
      </c>
      <c r="C229" s="126">
        <v>2</v>
      </c>
      <c r="D229" s="126">
        <v>2</v>
      </c>
      <c r="E229" s="126">
        <v>4</v>
      </c>
      <c r="F229" s="126">
        <v>3</v>
      </c>
      <c r="G229" s="126"/>
      <c r="H229" s="126"/>
      <c r="I229"/>
      <c r="J229" s="127">
        <f t="shared" si="62"/>
        <v>4</v>
      </c>
      <c r="K229" s="128">
        <f t="shared" si="63"/>
        <v>2</v>
      </c>
      <c r="L229" s="128" t="str">
        <f t="shared" si="75"/>
        <v>2.2</v>
      </c>
      <c r="M229" s="128" t="str">
        <f t="shared" si="75"/>
        <v>2.2.4</v>
      </c>
      <c r="N229" s="128" t="str">
        <f t="shared" si="75"/>
        <v>2.2.4.3</v>
      </c>
      <c r="O229" s="128" t="str">
        <f t="shared" si="75"/>
        <v>2.2.4.3</v>
      </c>
      <c r="P229" s="129" t="str">
        <f t="shared" si="75"/>
        <v>2.2.4.3</v>
      </c>
      <c r="Q229" s="130">
        <f t="shared" si="64"/>
        <v>0</v>
      </c>
      <c r="R229" s="128">
        <f t="shared" si="72"/>
        <v>0</v>
      </c>
      <c r="S229" s="128">
        <f t="shared" si="72"/>
        <v>0</v>
      </c>
      <c r="T229" s="128">
        <f t="shared" si="72"/>
        <v>0</v>
      </c>
      <c r="U229" s="128">
        <f t="shared" si="72"/>
        <v>8149.12</v>
      </c>
      <c r="V229" s="128">
        <f t="shared" si="72"/>
        <v>0</v>
      </c>
      <c r="W229" s="131">
        <f t="shared" si="60"/>
        <v>0</v>
      </c>
      <c r="X229" s="130">
        <f t="shared" si="65"/>
        <v>0</v>
      </c>
      <c r="Y229" s="128">
        <f t="shared" si="73"/>
        <v>0</v>
      </c>
      <c r="Z229" s="128">
        <f t="shared" si="73"/>
        <v>0</v>
      </c>
      <c r="AA229" s="128">
        <f t="shared" si="73"/>
        <v>0</v>
      </c>
      <c r="AB229" s="128">
        <f t="shared" si="73"/>
        <v>9343.84</v>
      </c>
      <c r="AC229" s="128">
        <f t="shared" si="73"/>
        <v>0</v>
      </c>
      <c r="AD229" s="131">
        <f t="shared" si="61"/>
        <v>0</v>
      </c>
      <c r="AE229" s="68"/>
      <c r="AF229" s="132"/>
      <c r="AG229" s="133" t="str">
        <f t="shared" si="69"/>
        <v>2.2.4.3</v>
      </c>
      <c r="AH229" s="150"/>
      <c r="AI229" s="135" t="s">
        <v>73</v>
      </c>
      <c r="AJ229" s="148" t="s">
        <v>190</v>
      </c>
      <c r="AK229" s="136" t="s">
        <v>172</v>
      </c>
      <c r="AL229" s="134"/>
      <c r="AM229" s="155">
        <v>0</v>
      </c>
      <c r="AN229" s="138"/>
      <c r="AO229" s="138">
        <f t="shared" si="74"/>
        <v>0</v>
      </c>
      <c r="AP229" s="139">
        <f t="shared" si="66"/>
        <v>8149.12</v>
      </c>
      <c r="AQ229" s="139">
        <f t="shared" si="67"/>
        <v>9343.84</v>
      </c>
      <c r="AR229" s="140" t="str">
        <f t="shared" si="68"/>
        <v>2.2.4.3</v>
      </c>
      <c r="AS229" s="141"/>
      <c r="AT229" s="142">
        <v>0</v>
      </c>
      <c r="AU229" s="144" t="str">
        <f t="shared" si="70"/>
        <v/>
      </c>
      <c r="AV229" s="144">
        <f t="shared" si="71"/>
        <v>0</v>
      </c>
      <c r="AW229" s="145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</row>
    <row r="230" spans="1:68" s="67" customFormat="1" ht="29.45" customHeight="1">
      <c r="A230" s="125">
        <f t="shared" si="59"/>
        <v>219</v>
      </c>
      <c r="B230" s="125"/>
      <c r="C230" s="126">
        <v>2</v>
      </c>
      <c r="D230" s="126">
        <v>2</v>
      </c>
      <c r="E230" s="126">
        <v>4</v>
      </c>
      <c r="F230" s="126">
        <v>3</v>
      </c>
      <c r="G230" s="126">
        <v>1</v>
      </c>
      <c r="H230" s="126"/>
      <c r="I230"/>
      <c r="J230" s="127">
        <f t="shared" si="62"/>
        <v>5</v>
      </c>
      <c r="K230" s="128">
        <f t="shared" si="63"/>
        <v>2</v>
      </c>
      <c r="L230" s="128" t="str">
        <f t="shared" si="75"/>
        <v>2.2</v>
      </c>
      <c r="M230" s="128" t="str">
        <f t="shared" si="75"/>
        <v>2.2.4</v>
      </c>
      <c r="N230" s="128" t="str">
        <f t="shared" si="75"/>
        <v>2.2.4.3</v>
      </c>
      <c r="O230" s="128" t="str">
        <f t="shared" si="75"/>
        <v>2.2.4.3.1</v>
      </c>
      <c r="P230" s="129" t="str">
        <f t="shared" si="75"/>
        <v>2.2.4.3.1</v>
      </c>
      <c r="Q230" s="130">
        <f t="shared" si="64"/>
        <v>8149.12</v>
      </c>
      <c r="R230" s="128">
        <f t="shared" si="72"/>
        <v>0</v>
      </c>
      <c r="S230" s="128">
        <f t="shared" si="72"/>
        <v>0</v>
      </c>
      <c r="T230" s="128">
        <f t="shared" si="72"/>
        <v>0</v>
      </c>
      <c r="U230" s="128">
        <f t="shared" si="72"/>
        <v>0</v>
      </c>
      <c r="V230" s="128">
        <f t="shared" si="72"/>
        <v>8149.12</v>
      </c>
      <c r="W230" s="131">
        <f t="shared" si="60"/>
        <v>8149.12</v>
      </c>
      <c r="X230" s="130">
        <f t="shared" si="65"/>
        <v>9343.84</v>
      </c>
      <c r="Y230" s="128">
        <f t="shared" si="73"/>
        <v>0</v>
      </c>
      <c r="Z230" s="128">
        <f t="shared" si="73"/>
        <v>0</v>
      </c>
      <c r="AA230" s="128">
        <f t="shared" si="73"/>
        <v>0</v>
      </c>
      <c r="AB230" s="128">
        <f t="shared" si="73"/>
        <v>0</v>
      </c>
      <c r="AC230" s="128">
        <f t="shared" si="73"/>
        <v>9343.84</v>
      </c>
      <c r="AD230" s="131">
        <f t="shared" si="61"/>
        <v>9343.84</v>
      </c>
      <c r="AE230" s="68"/>
      <c r="AF230" s="132"/>
      <c r="AG230" s="133" t="str">
        <f t="shared" si="69"/>
        <v>2.2.4.3.1</v>
      </c>
      <c r="AH230" s="154">
        <v>7773</v>
      </c>
      <c r="AI230" s="135" t="s">
        <v>63</v>
      </c>
      <c r="AJ230" s="148" t="s">
        <v>438</v>
      </c>
      <c r="AK230" s="136" t="s">
        <v>439</v>
      </c>
      <c r="AL230" s="134" t="s">
        <v>312</v>
      </c>
      <c r="AM230" s="151">
        <v>16</v>
      </c>
      <c r="AN230" s="138">
        <v>509.32</v>
      </c>
      <c r="AO230" s="138">
        <f t="shared" si="74"/>
        <v>583.99</v>
      </c>
      <c r="AP230" s="139">
        <f t="shared" si="66"/>
        <v>8149.12</v>
      </c>
      <c r="AQ230" s="139">
        <f t="shared" si="67"/>
        <v>9343.84</v>
      </c>
      <c r="AR230" s="140" t="str">
        <f t="shared" si="68"/>
        <v>2.2.4.3.1</v>
      </c>
      <c r="AS230" s="141" t="s">
        <v>71</v>
      </c>
      <c r="AT230" s="142">
        <v>0.14660000000000001</v>
      </c>
      <c r="AU230" s="144">
        <f t="shared" si="70"/>
        <v>8149.12</v>
      </c>
      <c r="AV230" s="144">
        <f t="shared" si="71"/>
        <v>9343.84</v>
      </c>
      <c r="AW230" s="158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</row>
    <row r="231" spans="1:68" s="67" customFormat="1" ht="15" customHeight="1">
      <c r="A231" s="125">
        <f t="shared" si="59"/>
        <v>220</v>
      </c>
      <c r="B231" s="125" t="s">
        <v>90</v>
      </c>
      <c r="C231" s="126">
        <v>2</v>
      </c>
      <c r="D231" s="126">
        <v>2</v>
      </c>
      <c r="E231" s="126">
        <v>4</v>
      </c>
      <c r="F231" s="126">
        <v>4</v>
      </c>
      <c r="G231" s="126"/>
      <c r="H231" s="126"/>
      <c r="I231"/>
      <c r="J231" s="127">
        <f t="shared" si="62"/>
        <v>4</v>
      </c>
      <c r="K231" s="128">
        <f t="shared" si="63"/>
        <v>2</v>
      </c>
      <c r="L231" s="128" t="str">
        <f t="shared" si="75"/>
        <v>2.2</v>
      </c>
      <c r="M231" s="128" t="str">
        <f t="shared" si="75"/>
        <v>2.2.4</v>
      </c>
      <c r="N231" s="128" t="str">
        <f t="shared" si="75"/>
        <v>2.2.4.4</v>
      </c>
      <c r="O231" s="128" t="str">
        <f t="shared" si="75"/>
        <v>2.2.4.4</v>
      </c>
      <c r="P231" s="129" t="str">
        <f t="shared" si="75"/>
        <v>2.2.4.4</v>
      </c>
      <c r="Q231" s="130">
        <f t="shared" si="64"/>
        <v>0</v>
      </c>
      <c r="R231" s="128">
        <f t="shared" si="72"/>
        <v>0</v>
      </c>
      <c r="S231" s="128">
        <f t="shared" si="72"/>
        <v>0</v>
      </c>
      <c r="T231" s="128">
        <f t="shared" si="72"/>
        <v>0</v>
      </c>
      <c r="U231" s="128">
        <f t="shared" si="72"/>
        <v>531.15</v>
      </c>
      <c r="V231" s="128">
        <f t="shared" si="72"/>
        <v>0</v>
      </c>
      <c r="W231" s="131">
        <f t="shared" si="60"/>
        <v>0</v>
      </c>
      <c r="X231" s="130">
        <f t="shared" si="65"/>
        <v>0</v>
      </c>
      <c r="Y231" s="128">
        <f t="shared" si="73"/>
        <v>0</v>
      </c>
      <c r="Z231" s="128">
        <f t="shared" si="73"/>
        <v>0</v>
      </c>
      <c r="AA231" s="128">
        <f t="shared" si="73"/>
        <v>0</v>
      </c>
      <c r="AB231" s="128">
        <f t="shared" si="73"/>
        <v>660.75</v>
      </c>
      <c r="AC231" s="128">
        <f t="shared" si="73"/>
        <v>0</v>
      </c>
      <c r="AD231" s="131">
        <f t="shared" si="61"/>
        <v>0</v>
      </c>
      <c r="AE231" s="68"/>
      <c r="AF231" s="132"/>
      <c r="AG231" s="133" t="str">
        <f t="shared" si="69"/>
        <v>2.2.4.4</v>
      </c>
      <c r="AH231" s="150"/>
      <c r="AI231" s="135" t="s">
        <v>73</v>
      </c>
      <c r="AJ231" s="148" t="s">
        <v>190</v>
      </c>
      <c r="AK231" s="136" t="s">
        <v>173</v>
      </c>
      <c r="AL231" s="134"/>
      <c r="AM231" s="155"/>
      <c r="AN231" s="138"/>
      <c r="AO231" s="138">
        <f t="shared" si="74"/>
        <v>0</v>
      </c>
      <c r="AP231" s="139">
        <f t="shared" si="66"/>
        <v>531.15</v>
      </c>
      <c r="AQ231" s="139">
        <f t="shared" si="67"/>
        <v>660.75</v>
      </c>
      <c r="AR231" s="140" t="str">
        <f t="shared" si="68"/>
        <v>2.2.4.4</v>
      </c>
      <c r="AS231" s="141"/>
      <c r="AT231" s="142">
        <v>0</v>
      </c>
      <c r="AU231" s="144" t="str">
        <f t="shared" si="70"/>
        <v/>
      </c>
      <c r="AV231" s="144">
        <f t="shared" si="71"/>
        <v>0</v>
      </c>
      <c r="AW231" s="145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</row>
    <row r="232" spans="1:68" s="67" customFormat="1" ht="46.15" customHeight="1">
      <c r="A232" s="125">
        <f t="shared" si="59"/>
        <v>221</v>
      </c>
      <c r="B232" s="125"/>
      <c r="C232" s="126">
        <v>2</v>
      </c>
      <c r="D232" s="126">
        <v>2</v>
      </c>
      <c r="E232" s="126">
        <v>4</v>
      </c>
      <c r="F232" s="126">
        <v>4</v>
      </c>
      <c r="G232" s="126">
        <v>1</v>
      </c>
      <c r="H232" s="126"/>
      <c r="I232"/>
      <c r="J232" s="127">
        <f t="shared" si="62"/>
        <v>5</v>
      </c>
      <c r="K232" s="128">
        <f t="shared" si="63"/>
        <v>2</v>
      </c>
      <c r="L232" s="128" t="str">
        <f t="shared" si="75"/>
        <v>2.2</v>
      </c>
      <c r="M232" s="128" t="str">
        <f t="shared" si="75"/>
        <v>2.2.4</v>
      </c>
      <c r="N232" s="128" t="str">
        <f t="shared" si="75"/>
        <v>2.2.4.4</v>
      </c>
      <c r="O232" s="128" t="str">
        <f t="shared" si="75"/>
        <v>2.2.4.4.1</v>
      </c>
      <c r="P232" s="129" t="str">
        <f t="shared" si="75"/>
        <v>2.2.4.4.1</v>
      </c>
      <c r="Q232" s="130">
        <f t="shared" si="64"/>
        <v>531.15</v>
      </c>
      <c r="R232" s="128">
        <f t="shared" si="72"/>
        <v>0</v>
      </c>
      <c r="S232" s="128">
        <f t="shared" si="72"/>
        <v>0</v>
      </c>
      <c r="T232" s="128">
        <f t="shared" si="72"/>
        <v>0</v>
      </c>
      <c r="U232" s="128">
        <f t="shared" si="72"/>
        <v>0</v>
      </c>
      <c r="V232" s="128">
        <f t="shared" si="72"/>
        <v>531.15</v>
      </c>
      <c r="W232" s="131">
        <f t="shared" si="60"/>
        <v>531.15</v>
      </c>
      <c r="X232" s="130">
        <f t="shared" si="65"/>
        <v>660.75</v>
      </c>
      <c r="Y232" s="128">
        <f t="shared" si="73"/>
        <v>0</v>
      </c>
      <c r="Z232" s="128">
        <f t="shared" si="73"/>
        <v>0</v>
      </c>
      <c r="AA232" s="128">
        <f t="shared" si="73"/>
        <v>0</v>
      </c>
      <c r="AB232" s="128">
        <f t="shared" si="73"/>
        <v>0</v>
      </c>
      <c r="AC232" s="128">
        <f t="shared" si="73"/>
        <v>660.75</v>
      </c>
      <c r="AD232" s="131">
        <f t="shared" si="61"/>
        <v>660.75</v>
      </c>
      <c r="AE232" s="68"/>
      <c r="AF232" s="132"/>
      <c r="AG232" s="133" t="str">
        <f t="shared" si="69"/>
        <v>2.2.4.4.1</v>
      </c>
      <c r="AH232" s="150">
        <v>92860</v>
      </c>
      <c r="AI232" s="135" t="s">
        <v>62</v>
      </c>
      <c r="AJ232" s="148" t="s">
        <v>440</v>
      </c>
      <c r="AK232" s="136" t="s">
        <v>441</v>
      </c>
      <c r="AL232" s="134" t="s">
        <v>215</v>
      </c>
      <c r="AM232" s="151">
        <v>15</v>
      </c>
      <c r="AN232" s="138">
        <v>35.409999999999997</v>
      </c>
      <c r="AO232" s="138">
        <f t="shared" si="74"/>
        <v>44.05</v>
      </c>
      <c r="AP232" s="139">
        <f t="shared" si="66"/>
        <v>531.15</v>
      </c>
      <c r="AQ232" s="139">
        <f t="shared" si="67"/>
        <v>660.75</v>
      </c>
      <c r="AR232" s="140" t="str">
        <f t="shared" si="68"/>
        <v>2.2.4.4.1</v>
      </c>
      <c r="AS232" s="141"/>
      <c r="AT232" s="142">
        <v>0.24390000000000001</v>
      </c>
      <c r="AU232" s="144">
        <f t="shared" si="70"/>
        <v>531.15</v>
      </c>
      <c r="AV232" s="144">
        <f t="shared" si="71"/>
        <v>660.75</v>
      </c>
      <c r="AW232" s="145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</row>
    <row r="233" spans="1:68" s="67" customFormat="1">
      <c r="A233" s="125">
        <f t="shared" si="59"/>
        <v>222</v>
      </c>
      <c r="B233" s="125" t="s">
        <v>80</v>
      </c>
      <c r="C233" s="126">
        <v>2</v>
      </c>
      <c r="D233" s="126">
        <v>2</v>
      </c>
      <c r="E233" s="126">
        <v>5</v>
      </c>
      <c r="F233" s="126"/>
      <c r="G233" s="126"/>
      <c r="H233" s="126"/>
      <c r="I233"/>
      <c r="J233" s="127">
        <f t="shared" si="62"/>
        <v>3</v>
      </c>
      <c r="K233" s="128">
        <f t="shared" si="63"/>
        <v>2</v>
      </c>
      <c r="L233" s="128" t="str">
        <f t="shared" si="75"/>
        <v>2.2</v>
      </c>
      <c r="M233" s="128" t="str">
        <f t="shared" si="75"/>
        <v>2.2.5</v>
      </c>
      <c r="N233" s="128" t="str">
        <f t="shared" si="75"/>
        <v>2.2.5</v>
      </c>
      <c r="O233" s="128" t="str">
        <f t="shared" si="75"/>
        <v>2.2.5</v>
      </c>
      <c r="P233" s="129" t="str">
        <f t="shared" si="75"/>
        <v>2.2.5</v>
      </c>
      <c r="Q233" s="130">
        <f t="shared" si="64"/>
        <v>0</v>
      </c>
      <c r="R233" s="128">
        <f t="shared" si="72"/>
        <v>0</v>
      </c>
      <c r="S233" s="128">
        <f t="shared" si="72"/>
        <v>0</v>
      </c>
      <c r="T233" s="128">
        <f t="shared" si="72"/>
        <v>48871.11</v>
      </c>
      <c r="U233" s="128">
        <f t="shared" si="72"/>
        <v>0</v>
      </c>
      <c r="V233" s="128">
        <f t="shared" si="72"/>
        <v>0</v>
      </c>
      <c r="W233" s="131">
        <f t="shared" si="60"/>
        <v>0</v>
      </c>
      <c r="X233" s="130">
        <f t="shared" si="65"/>
        <v>0</v>
      </c>
      <c r="Y233" s="128">
        <f t="shared" si="73"/>
        <v>0</v>
      </c>
      <c r="Z233" s="128">
        <f t="shared" si="73"/>
        <v>0</v>
      </c>
      <c r="AA233" s="128">
        <f t="shared" si="73"/>
        <v>60788.45</v>
      </c>
      <c r="AB233" s="128">
        <f t="shared" si="73"/>
        <v>0</v>
      </c>
      <c r="AC233" s="128">
        <f t="shared" si="73"/>
        <v>0</v>
      </c>
      <c r="AD233" s="131">
        <f t="shared" si="61"/>
        <v>0</v>
      </c>
      <c r="AE233" s="68"/>
      <c r="AF233" s="132"/>
      <c r="AG233" s="133" t="str">
        <f t="shared" si="69"/>
        <v>2.2.5</v>
      </c>
      <c r="AH233" s="154"/>
      <c r="AI233" s="135" t="s">
        <v>73</v>
      </c>
      <c r="AJ233" s="148" t="s">
        <v>190</v>
      </c>
      <c r="AK233" s="136" t="s">
        <v>121</v>
      </c>
      <c r="AL233" s="134"/>
      <c r="AM233" s="151">
        <v>0</v>
      </c>
      <c r="AN233" s="138"/>
      <c r="AO233" s="138">
        <f t="shared" si="74"/>
        <v>0</v>
      </c>
      <c r="AP233" s="139">
        <f t="shared" si="66"/>
        <v>48871.11</v>
      </c>
      <c r="AQ233" s="139">
        <f t="shared" si="67"/>
        <v>60788.45</v>
      </c>
      <c r="AR233" s="140" t="str">
        <f t="shared" si="68"/>
        <v>2.2.5</v>
      </c>
      <c r="AS233" s="141" t="s">
        <v>73</v>
      </c>
      <c r="AT233" s="142">
        <v>0</v>
      </c>
      <c r="AU233" s="144" t="str">
        <f t="shared" si="70"/>
        <v/>
      </c>
      <c r="AV233" s="144">
        <f t="shared" si="71"/>
        <v>0</v>
      </c>
      <c r="AW233" s="145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</row>
    <row r="234" spans="1:68" s="67" customFormat="1" ht="49.5">
      <c r="A234" s="125">
        <f t="shared" si="59"/>
        <v>223</v>
      </c>
      <c r="B234" s="125"/>
      <c r="C234" s="126">
        <v>2</v>
      </c>
      <c r="D234" s="126">
        <v>2</v>
      </c>
      <c r="E234" s="126">
        <v>5</v>
      </c>
      <c r="F234" s="126">
        <v>1</v>
      </c>
      <c r="G234" s="126"/>
      <c r="H234" s="126"/>
      <c r="I234"/>
      <c r="J234" s="127">
        <f t="shared" si="62"/>
        <v>4</v>
      </c>
      <c r="K234" s="128">
        <f t="shared" si="63"/>
        <v>2</v>
      </c>
      <c r="L234" s="128" t="str">
        <f t="shared" si="75"/>
        <v>2.2</v>
      </c>
      <c r="M234" s="128" t="str">
        <f t="shared" si="75"/>
        <v>2.2.5</v>
      </c>
      <c r="N234" s="128" t="str">
        <f t="shared" si="75"/>
        <v>2.2.5.1</v>
      </c>
      <c r="O234" s="128" t="str">
        <f t="shared" si="75"/>
        <v>2.2.5.1</v>
      </c>
      <c r="P234" s="129" t="str">
        <f t="shared" si="75"/>
        <v>2.2.5.1</v>
      </c>
      <c r="Q234" s="130">
        <f t="shared" si="64"/>
        <v>12057</v>
      </c>
      <c r="R234" s="128">
        <f t="shared" si="72"/>
        <v>0</v>
      </c>
      <c r="S234" s="128">
        <f t="shared" si="72"/>
        <v>0</v>
      </c>
      <c r="T234" s="128">
        <f t="shared" si="72"/>
        <v>0</v>
      </c>
      <c r="U234" s="128">
        <f t="shared" si="72"/>
        <v>12057</v>
      </c>
      <c r="V234" s="128">
        <f t="shared" si="72"/>
        <v>0</v>
      </c>
      <c r="W234" s="131">
        <f t="shared" si="60"/>
        <v>0</v>
      </c>
      <c r="X234" s="130">
        <f t="shared" si="65"/>
        <v>14997.7</v>
      </c>
      <c r="Y234" s="128">
        <f t="shared" si="73"/>
        <v>0</v>
      </c>
      <c r="Z234" s="128">
        <f t="shared" si="73"/>
        <v>0</v>
      </c>
      <c r="AA234" s="128">
        <f t="shared" si="73"/>
        <v>0</v>
      </c>
      <c r="AB234" s="128">
        <f t="shared" si="73"/>
        <v>14997.7</v>
      </c>
      <c r="AC234" s="128">
        <f t="shared" si="73"/>
        <v>0</v>
      </c>
      <c r="AD234" s="131">
        <f t="shared" si="61"/>
        <v>0</v>
      </c>
      <c r="AE234" s="68"/>
      <c r="AF234" s="132"/>
      <c r="AG234" s="133" t="str">
        <f t="shared" si="69"/>
        <v>2.2.5.1</v>
      </c>
      <c r="AH234" s="150" t="s">
        <v>174</v>
      </c>
      <c r="AI234" s="135" t="s">
        <v>65</v>
      </c>
      <c r="AJ234" s="148" t="s">
        <v>442</v>
      </c>
      <c r="AK234" s="136" t="s">
        <v>443</v>
      </c>
      <c r="AL234" s="134" t="s">
        <v>205</v>
      </c>
      <c r="AM234" s="151">
        <v>2</v>
      </c>
      <c r="AN234" s="138">
        <v>6028.5</v>
      </c>
      <c r="AO234" s="138">
        <f t="shared" si="74"/>
        <v>7498.85</v>
      </c>
      <c r="AP234" s="139">
        <f t="shared" si="66"/>
        <v>12057</v>
      </c>
      <c r="AQ234" s="139">
        <f t="shared" si="67"/>
        <v>14997.7</v>
      </c>
      <c r="AR234" s="140" t="str">
        <f t="shared" si="68"/>
        <v>2.2.5.1</v>
      </c>
      <c r="AS234" s="141"/>
      <c r="AT234" s="142">
        <v>0.24390000000000001</v>
      </c>
      <c r="AU234" s="144">
        <f t="shared" si="70"/>
        <v>12057</v>
      </c>
      <c r="AV234" s="144">
        <f t="shared" si="71"/>
        <v>14997.7</v>
      </c>
      <c r="AW234" s="145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</row>
    <row r="235" spans="1:68" s="67" customFormat="1">
      <c r="A235" s="125">
        <f t="shared" si="59"/>
        <v>224</v>
      </c>
      <c r="B235" s="125" t="s">
        <v>90</v>
      </c>
      <c r="C235" s="126">
        <v>2</v>
      </c>
      <c r="D235" s="126">
        <v>2</v>
      </c>
      <c r="E235" s="126">
        <v>5</v>
      </c>
      <c r="F235" s="126">
        <v>2</v>
      </c>
      <c r="G235" s="126"/>
      <c r="H235" s="126"/>
      <c r="I235"/>
      <c r="J235" s="127">
        <f t="shared" si="62"/>
        <v>4</v>
      </c>
      <c r="K235" s="128">
        <f t="shared" si="63"/>
        <v>2</v>
      </c>
      <c r="L235" s="128" t="str">
        <f t="shared" si="75"/>
        <v>2.2</v>
      </c>
      <c r="M235" s="128" t="str">
        <f t="shared" si="75"/>
        <v>2.2.5</v>
      </c>
      <c r="N235" s="128" t="str">
        <f t="shared" si="75"/>
        <v>2.2.5.2</v>
      </c>
      <c r="O235" s="128" t="str">
        <f t="shared" si="75"/>
        <v>2.2.5.2</v>
      </c>
      <c r="P235" s="129" t="str">
        <f t="shared" si="75"/>
        <v>2.2.5.2</v>
      </c>
      <c r="Q235" s="130">
        <f t="shared" si="64"/>
        <v>0</v>
      </c>
      <c r="R235" s="128">
        <f t="shared" si="72"/>
        <v>0</v>
      </c>
      <c r="S235" s="128">
        <f t="shared" si="72"/>
        <v>0</v>
      </c>
      <c r="T235" s="128">
        <f t="shared" si="72"/>
        <v>0</v>
      </c>
      <c r="U235" s="128">
        <f t="shared" si="72"/>
        <v>36814.11</v>
      </c>
      <c r="V235" s="128">
        <f t="shared" si="72"/>
        <v>0</v>
      </c>
      <c r="W235" s="131">
        <f t="shared" si="60"/>
        <v>0</v>
      </c>
      <c r="X235" s="130">
        <f t="shared" si="65"/>
        <v>0</v>
      </c>
      <c r="Y235" s="128">
        <f t="shared" si="73"/>
        <v>0</v>
      </c>
      <c r="Z235" s="128">
        <f t="shared" si="73"/>
        <v>0</v>
      </c>
      <c r="AA235" s="128">
        <f t="shared" si="73"/>
        <v>0</v>
      </c>
      <c r="AB235" s="128">
        <f t="shared" si="73"/>
        <v>45790.75</v>
      </c>
      <c r="AC235" s="128">
        <f t="shared" si="73"/>
        <v>0</v>
      </c>
      <c r="AD235" s="131">
        <f t="shared" si="61"/>
        <v>0</v>
      </c>
      <c r="AE235" s="68"/>
      <c r="AF235" s="132"/>
      <c r="AG235" s="133" t="str">
        <f t="shared" si="69"/>
        <v>2.2.5.2</v>
      </c>
      <c r="AH235" s="154"/>
      <c r="AI235" s="135" t="s">
        <v>73</v>
      </c>
      <c r="AJ235" s="148" t="s">
        <v>190</v>
      </c>
      <c r="AK235" s="136" t="s">
        <v>175</v>
      </c>
      <c r="AL235" s="134"/>
      <c r="AM235" s="151">
        <v>0</v>
      </c>
      <c r="AN235" s="138"/>
      <c r="AO235" s="138">
        <f t="shared" si="74"/>
        <v>0</v>
      </c>
      <c r="AP235" s="139">
        <f t="shared" si="66"/>
        <v>36814.11</v>
      </c>
      <c r="AQ235" s="139">
        <f t="shared" si="67"/>
        <v>45790.75</v>
      </c>
      <c r="AR235" s="140" t="str">
        <f t="shared" si="68"/>
        <v>2.2.5.2</v>
      </c>
      <c r="AS235" s="141" t="s">
        <v>73</v>
      </c>
      <c r="AT235" s="142">
        <v>0</v>
      </c>
      <c r="AU235" s="144" t="str">
        <f t="shared" si="70"/>
        <v/>
      </c>
      <c r="AV235" s="144">
        <f t="shared" si="71"/>
        <v>0</v>
      </c>
      <c r="AW235" s="14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</row>
    <row r="236" spans="1:68" s="67" customFormat="1" ht="33">
      <c r="A236" s="125">
        <f t="shared" si="59"/>
        <v>225</v>
      </c>
      <c r="B236" s="125"/>
      <c r="C236" s="126">
        <v>2</v>
      </c>
      <c r="D236" s="126">
        <v>2</v>
      </c>
      <c r="E236" s="126">
        <v>5</v>
      </c>
      <c r="F236" s="126">
        <v>2</v>
      </c>
      <c r="G236" s="126">
        <v>1</v>
      </c>
      <c r="H236" s="126"/>
      <c r="I236"/>
      <c r="J236" s="127">
        <f t="shared" si="62"/>
        <v>5</v>
      </c>
      <c r="K236" s="128">
        <f t="shared" si="63"/>
        <v>2</v>
      </c>
      <c r="L236" s="128" t="str">
        <f t="shared" si="75"/>
        <v>2.2</v>
      </c>
      <c r="M236" s="128" t="str">
        <f t="shared" si="75"/>
        <v>2.2.5</v>
      </c>
      <c r="N236" s="128" t="str">
        <f t="shared" si="75"/>
        <v>2.2.5.2</v>
      </c>
      <c r="O236" s="128" t="str">
        <f t="shared" si="75"/>
        <v>2.2.5.2.1</v>
      </c>
      <c r="P236" s="129" t="str">
        <f t="shared" si="75"/>
        <v>2.2.5.2.1</v>
      </c>
      <c r="Q236" s="130">
        <f t="shared" si="64"/>
        <v>195.84</v>
      </c>
      <c r="R236" s="128">
        <f t="shared" si="72"/>
        <v>0</v>
      </c>
      <c r="S236" s="128">
        <f t="shared" si="72"/>
        <v>0</v>
      </c>
      <c r="T236" s="128">
        <f t="shared" si="72"/>
        <v>0</v>
      </c>
      <c r="U236" s="128">
        <f t="shared" si="72"/>
        <v>0</v>
      </c>
      <c r="V236" s="128">
        <f t="shared" si="72"/>
        <v>195.84</v>
      </c>
      <c r="W236" s="131">
        <f t="shared" si="60"/>
        <v>195.84</v>
      </c>
      <c r="X236" s="130">
        <f t="shared" si="65"/>
        <v>243.66</v>
      </c>
      <c r="Y236" s="128">
        <f t="shared" si="73"/>
        <v>0</v>
      </c>
      <c r="Z236" s="128">
        <f t="shared" si="73"/>
        <v>0</v>
      </c>
      <c r="AA236" s="128">
        <f t="shared" si="73"/>
        <v>0</v>
      </c>
      <c r="AB236" s="128">
        <f t="shared" si="73"/>
        <v>0</v>
      </c>
      <c r="AC236" s="128">
        <f t="shared" si="73"/>
        <v>243.66</v>
      </c>
      <c r="AD236" s="131">
        <f t="shared" si="61"/>
        <v>243.66</v>
      </c>
      <c r="AE236" s="68"/>
      <c r="AF236" s="132"/>
      <c r="AG236" s="133" t="str">
        <f t="shared" si="69"/>
        <v>2.2.5.2.1</v>
      </c>
      <c r="AH236" s="150">
        <v>92915</v>
      </c>
      <c r="AI236" s="135" t="s">
        <v>62</v>
      </c>
      <c r="AJ236" s="148" t="s">
        <v>339</v>
      </c>
      <c r="AK236" s="136" t="s">
        <v>340</v>
      </c>
      <c r="AL236" s="134" t="s">
        <v>341</v>
      </c>
      <c r="AM236" s="151">
        <v>11.72</v>
      </c>
      <c r="AN236" s="138">
        <v>16.71</v>
      </c>
      <c r="AO236" s="138">
        <f t="shared" si="74"/>
        <v>20.79</v>
      </c>
      <c r="AP236" s="139">
        <f t="shared" si="66"/>
        <v>195.84</v>
      </c>
      <c r="AQ236" s="139">
        <f t="shared" si="67"/>
        <v>243.66</v>
      </c>
      <c r="AR236" s="140" t="str">
        <f t="shared" si="68"/>
        <v>2.2.5.2.1</v>
      </c>
      <c r="AS236" s="141"/>
      <c r="AT236" s="142">
        <v>0.24390000000000001</v>
      </c>
      <c r="AU236" s="144">
        <f t="shared" si="70"/>
        <v>195.84</v>
      </c>
      <c r="AV236" s="144">
        <f t="shared" si="71"/>
        <v>243.66</v>
      </c>
      <c r="AW236" s="145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</row>
    <row r="237" spans="1:68" s="67" customFormat="1" ht="29.45" customHeight="1">
      <c r="A237" s="125">
        <f t="shared" si="59"/>
        <v>226</v>
      </c>
      <c r="B237" s="125"/>
      <c r="C237" s="126">
        <v>2</v>
      </c>
      <c r="D237" s="126">
        <v>2</v>
      </c>
      <c r="E237" s="126">
        <v>5</v>
      </c>
      <c r="F237" s="126">
        <v>2</v>
      </c>
      <c r="G237" s="126">
        <v>2</v>
      </c>
      <c r="H237" s="126"/>
      <c r="I237"/>
      <c r="J237" s="127">
        <f t="shared" si="62"/>
        <v>5</v>
      </c>
      <c r="K237" s="128">
        <f t="shared" si="63"/>
        <v>2</v>
      </c>
      <c r="L237" s="128" t="str">
        <f t="shared" si="75"/>
        <v>2.2</v>
      </c>
      <c r="M237" s="128" t="str">
        <f t="shared" si="75"/>
        <v>2.2.5</v>
      </c>
      <c r="N237" s="128" t="str">
        <f t="shared" si="75"/>
        <v>2.2.5.2</v>
      </c>
      <c r="O237" s="128" t="str">
        <f t="shared" si="75"/>
        <v>2.2.5.2.2</v>
      </c>
      <c r="P237" s="129" t="str">
        <f t="shared" si="75"/>
        <v>2.2.5.2.2</v>
      </c>
      <c r="Q237" s="130">
        <f t="shared" si="64"/>
        <v>131.69999999999999</v>
      </c>
      <c r="R237" s="128">
        <f t="shared" si="72"/>
        <v>0</v>
      </c>
      <c r="S237" s="128">
        <f t="shared" si="72"/>
        <v>0</v>
      </c>
      <c r="T237" s="128">
        <f t="shared" si="72"/>
        <v>0</v>
      </c>
      <c r="U237" s="128">
        <f t="shared" si="72"/>
        <v>0</v>
      </c>
      <c r="V237" s="128">
        <f t="shared" si="72"/>
        <v>131.69999999999999</v>
      </c>
      <c r="W237" s="131">
        <f t="shared" si="60"/>
        <v>131.69999999999999</v>
      </c>
      <c r="X237" s="130">
        <f t="shared" si="65"/>
        <v>163.85</v>
      </c>
      <c r="Y237" s="128">
        <f t="shared" si="73"/>
        <v>0</v>
      </c>
      <c r="Z237" s="128">
        <f t="shared" si="73"/>
        <v>0</v>
      </c>
      <c r="AA237" s="128">
        <f t="shared" si="73"/>
        <v>0</v>
      </c>
      <c r="AB237" s="128">
        <f t="shared" si="73"/>
        <v>0</v>
      </c>
      <c r="AC237" s="128">
        <f t="shared" si="73"/>
        <v>163.85</v>
      </c>
      <c r="AD237" s="131">
        <f t="shared" si="61"/>
        <v>163.85</v>
      </c>
      <c r="AE237" s="68"/>
      <c r="AF237" s="132"/>
      <c r="AG237" s="133" t="str">
        <f t="shared" si="69"/>
        <v>2.2.5.2.2</v>
      </c>
      <c r="AH237" s="150">
        <v>92916</v>
      </c>
      <c r="AI237" s="135" t="s">
        <v>62</v>
      </c>
      <c r="AJ237" s="148" t="s">
        <v>342</v>
      </c>
      <c r="AK237" s="136" t="s">
        <v>343</v>
      </c>
      <c r="AL237" s="134" t="s">
        <v>341</v>
      </c>
      <c r="AM237" s="151">
        <v>8.33</v>
      </c>
      <c r="AN237" s="138">
        <v>15.81</v>
      </c>
      <c r="AO237" s="138">
        <f t="shared" si="74"/>
        <v>19.670000000000002</v>
      </c>
      <c r="AP237" s="139">
        <f t="shared" si="66"/>
        <v>131.69999999999999</v>
      </c>
      <c r="AQ237" s="139">
        <f t="shared" si="67"/>
        <v>163.85</v>
      </c>
      <c r="AR237" s="140" t="str">
        <f t="shared" si="68"/>
        <v>2.2.5.2.2</v>
      </c>
      <c r="AS237" s="141"/>
      <c r="AT237" s="142">
        <v>0.24390000000000001</v>
      </c>
      <c r="AU237" s="144">
        <f t="shared" si="70"/>
        <v>131.69999999999999</v>
      </c>
      <c r="AV237" s="144">
        <f t="shared" si="71"/>
        <v>163.85</v>
      </c>
      <c r="AW237" s="145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</row>
    <row r="238" spans="1:68" s="67" customFormat="1" ht="29.45" customHeight="1">
      <c r="A238" s="125">
        <f t="shared" si="59"/>
        <v>227</v>
      </c>
      <c r="B238" s="125"/>
      <c r="C238" s="126">
        <v>2</v>
      </c>
      <c r="D238" s="126">
        <v>2</v>
      </c>
      <c r="E238" s="126">
        <v>5</v>
      </c>
      <c r="F238" s="126">
        <v>2</v>
      </c>
      <c r="G238" s="126">
        <v>3</v>
      </c>
      <c r="H238" s="126"/>
      <c r="I238"/>
      <c r="J238" s="127">
        <f t="shared" si="62"/>
        <v>5</v>
      </c>
      <c r="K238" s="128">
        <f t="shared" si="63"/>
        <v>2</v>
      </c>
      <c r="L238" s="128" t="str">
        <f t="shared" si="75"/>
        <v>2.2</v>
      </c>
      <c r="M238" s="128" t="str">
        <f t="shared" si="75"/>
        <v>2.2.5</v>
      </c>
      <c r="N238" s="128" t="str">
        <f t="shared" si="75"/>
        <v>2.2.5.2</v>
      </c>
      <c r="O238" s="128" t="str">
        <f t="shared" si="75"/>
        <v>2.2.5.2.3</v>
      </c>
      <c r="P238" s="129" t="str">
        <f t="shared" si="75"/>
        <v>2.2.5.2.3</v>
      </c>
      <c r="Q238" s="130">
        <f t="shared" si="64"/>
        <v>16339.75</v>
      </c>
      <c r="R238" s="128">
        <f t="shared" si="72"/>
        <v>0</v>
      </c>
      <c r="S238" s="128">
        <f t="shared" si="72"/>
        <v>0</v>
      </c>
      <c r="T238" s="128">
        <f t="shared" si="72"/>
        <v>0</v>
      </c>
      <c r="U238" s="128">
        <f t="shared" si="72"/>
        <v>0</v>
      </c>
      <c r="V238" s="128">
        <f t="shared" si="72"/>
        <v>16339.75</v>
      </c>
      <c r="W238" s="131">
        <f t="shared" si="60"/>
        <v>16339.75</v>
      </c>
      <c r="X238" s="130">
        <f t="shared" si="65"/>
        <v>20322.91</v>
      </c>
      <c r="Y238" s="128">
        <f t="shared" si="73"/>
        <v>0</v>
      </c>
      <c r="Z238" s="128">
        <f t="shared" si="73"/>
        <v>0</v>
      </c>
      <c r="AA238" s="128">
        <f t="shared" si="73"/>
        <v>0</v>
      </c>
      <c r="AB238" s="128">
        <f t="shared" si="73"/>
        <v>0</v>
      </c>
      <c r="AC238" s="128">
        <f t="shared" si="73"/>
        <v>20322.91</v>
      </c>
      <c r="AD238" s="131">
        <f t="shared" si="61"/>
        <v>20322.91</v>
      </c>
      <c r="AE238" s="68"/>
      <c r="AF238" s="132"/>
      <c r="AG238" s="133" t="str">
        <f t="shared" si="69"/>
        <v>2.2.5.2.3</v>
      </c>
      <c r="AH238" s="150">
        <v>92917</v>
      </c>
      <c r="AI238" s="135" t="s">
        <v>62</v>
      </c>
      <c r="AJ238" s="148" t="s">
        <v>344</v>
      </c>
      <c r="AK238" s="136" t="s">
        <v>345</v>
      </c>
      <c r="AL238" s="134" t="s">
        <v>341</v>
      </c>
      <c r="AM238" s="151">
        <v>1100.32</v>
      </c>
      <c r="AN238" s="138">
        <v>14.85</v>
      </c>
      <c r="AO238" s="138">
        <f t="shared" si="74"/>
        <v>18.47</v>
      </c>
      <c r="AP238" s="139">
        <f t="shared" si="66"/>
        <v>16339.75</v>
      </c>
      <c r="AQ238" s="139">
        <f t="shared" si="67"/>
        <v>20322.91</v>
      </c>
      <c r="AR238" s="140" t="str">
        <f t="shared" si="68"/>
        <v>2.2.5.2.3</v>
      </c>
      <c r="AS238" s="141"/>
      <c r="AT238" s="142">
        <v>0.24390000000000001</v>
      </c>
      <c r="AU238" s="144">
        <f t="shared" si="70"/>
        <v>16339.75</v>
      </c>
      <c r="AV238" s="144">
        <f t="shared" si="71"/>
        <v>20322.91</v>
      </c>
      <c r="AW238" s="145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</row>
    <row r="239" spans="1:68" s="67" customFormat="1" ht="29.45" customHeight="1">
      <c r="A239" s="125">
        <f t="shared" si="59"/>
        <v>228</v>
      </c>
      <c r="B239" s="125"/>
      <c r="C239" s="126">
        <v>2</v>
      </c>
      <c r="D239" s="126">
        <v>2</v>
      </c>
      <c r="E239" s="126">
        <v>5</v>
      </c>
      <c r="F239" s="126">
        <v>2</v>
      </c>
      <c r="G239" s="126">
        <v>4</v>
      </c>
      <c r="H239" s="126"/>
      <c r="I239"/>
      <c r="J239" s="127">
        <f t="shared" si="62"/>
        <v>5</v>
      </c>
      <c r="K239" s="128">
        <f t="shared" si="63"/>
        <v>2</v>
      </c>
      <c r="L239" s="128" t="str">
        <f t="shared" si="75"/>
        <v>2.2</v>
      </c>
      <c r="M239" s="128" t="str">
        <f t="shared" si="75"/>
        <v>2.2.5</v>
      </c>
      <c r="N239" s="128" t="str">
        <f t="shared" si="75"/>
        <v>2.2.5.2</v>
      </c>
      <c r="O239" s="128" t="str">
        <f t="shared" si="75"/>
        <v>2.2.5.2.4</v>
      </c>
      <c r="P239" s="129" t="str">
        <f t="shared" si="75"/>
        <v>2.2.5.2.4</v>
      </c>
      <c r="Q239" s="130">
        <f t="shared" si="64"/>
        <v>1805.18</v>
      </c>
      <c r="R239" s="128">
        <f t="shared" si="72"/>
        <v>0</v>
      </c>
      <c r="S239" s="128">
        <f t="shared" si="72"/>
        <v>0</v>
      </c>
      <c r="T239" s="128">
        <f t="shared" si="72"/>
        <v>0</v>
      </c>
      <c r="U239" s="128">
        <f t="shared" si="72"/>
        <v>0</v>
      </c>
      <c r="V239" s="128">
        <f t="shared" si="72"/>
        <v>1805.18</v>
      </c>
      <c r="W239" s="131">
        <f t="shared" si="60"/>
        <v>1805.18</v>
      </c>
      <c r="X239" s="130">
        <f t="shared" si="65"/>
        <v>2245.27</v>
      </c>
      <c r="Y239" s="128">
        <f t="shared" si="73"/>
        <v>0</v>
      </c>
      <c r="Z239" s="128">
        <f t="shared" si="73"/>
        <v>0</v>
      </c>
      <c r="AA239" s="128">
        <f t="shared" si="73"/>
        <v>0</v>
      </c>
      <c r="AB239" s="128">
        <f t="shared" si="73"/>
        <v>0</v>
      </c>
      <c r="AC239" s="128">
        <f t="shared" si="73"/>
        <v>2245.27</v>
      </c>
      <c r="AD239" s="131">
        <f t="shared" si="61"/>
        <v>2245.27</v>
      </c>
      <c r="AE239" s="68"/>
      <c r="AF239" s="132"/>
      <c r="AG239" s="133" t="str">
        <f t="shared" si="69"/>
        <v>2.2.5.2.4</v>
      </c>
      <c r="AH239" s="150">
        <v>92919</v>
      </c>
      <c r="AI239" s="135" t="s">
        <v>62</v>
      </c>
      <c r="AJ239" s="148" t="s">
        <v>444</v>
      </c>
      <c r="AK239" s="136" t="s">
        <v>445</v>
      </c>
      <c r="AL239" s="134" t="s">
        <v>341</v>
      </c>
      <c r="AM239" s="151">
        <v>135.82999999999998</v>
      </c>
      <c r="AN239" s="138">
        <v>13.29</v>
      </c>
      <c r="AO239" s="138">
        <f t="shared" si="74"/>
        <v>16.53</v>
      </c>
      <c r="AP239" s="139">
        <f t="shared" si="66"/>
        <v>1805.18</v>
      </c>
      <c r="AQ239" s="139">
        <f t="shared" si="67"/>
        <v>2245.27</v>
      </c>
      <c r="AR239" s="140" t="str">
        <f t="shared" si="68"/>
        <v>2.2.5.2.4</v>
      </c>
      <c r="AS239" s="141"/>
      <c r="AT239" s="142">
        <v>0.24390000000000001</v>
      </c>
      <c r="AU239" s="144">
        <f t="shared" si="70"/>
        <v>1805.18</v>
      </c>
      <c r="AV239" s="144">
        <f t="shared" si="71"/>
        <v>2245.27</v>
      </c>
      <c r="AW239" s="145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</row>
    <row r="240" spans="1:68" s="67" customFormat="1" ht="29.45" customHeight="1">
      <c r="A240" s="125">
        <f t="shared" si="59"/>
        <v>229</v>
      </c>
      <c r="B240" s="125"/>
      <c r="C240" s="126">
        <v>2</v>
      </c>
      <c r="D240" s="126">
        <v>2</v>
      </c>
      <c r="E240" s="126">
        <v>5</v>
      </c>
      <c r="F240" s="126">
        <v>2</v>
      </c>
      <c r="G240" s="126">
        <v>5</v>
      </c>
      <c r="H240" s="126"/>
      <c r="I240"/>
      <c r="J240" s="127">
        <f t="shared" si="62"/>
        <v>5</v>
      </c>
      <c r="K240" s="128">
        <f t="shared" si="63"/>
        <v>2</v>
      </c>
      <c r="L240" s="128" t="str">
        <f t="shared" si="75"/>
        <v>2.2</v>
      </c>
      <c r="M240" s="128" t="str">
        <f t="shared" si="75"/>
        <v>2.2.5</v>
      </c>
      <c r="N240" s="128" t="str">
        <f t="shared" si="75"/>
        <v>2.2.5.2</v>
      </c>
      <c r="O240" s="128" t="str">
        <f t="shared" si="75"/>
        <v>2.2.5.2.5</v>
      </c>
      <c r="P240" s="129" t="str">
        <f t="shared" si="75"/>
        <v>2.2.5.2.5</v>
      </c>
      <c r="Q240" s="130">
        <f t="shared" si="64"/>
        <v>457.66</v>
      </c>
      <c r="R240" s="128">
        <f t="shared" si="72"/>
        <v>0</v>
      </c>
      <c r="S240" s="128">
        <f t="shared" si="72"/>
        <v>0</v>
      </c>
      <c r="T240" s="128">
        <f t="shared" si="72"/>
        <v>0</v>
      </c>
      <c r="U240" s="128">
        <f t="shared" si="72"/>
        <v>0</v>
      </c>
      <c r="V240" s="128">
        <f t="shared" si="72"/>
        <v>457.66</v>
      </c>
      <c r="W240" s="131">
        <f t="shared" si="60"/>
        <v>457.66</v>
      </c>
      <c r="X240" s="130">
        <f t="shared" si="65"/>
        <v>569.42999999999995</v>
      </c>
      <c r="Y240" s="128">
        <f t="shared" si="73"/>
        <v>0</v>
      </c>
      <c r="Z240" s="128">
        <f t="shared" si="73"/>
        <v>0</v>
      </c>
      <c r="AA240" s="128">
        <f t="shared" si="73"/>
        <v>0</v>
      </c>
      <c r="AB240" s="128">
        <f t="shared" si="73"/>
        <v>0</v>
      </c>
      <c r="AC240" s="128">
        <f t="shared" si="73"/>
        <v>569.42999999999995</v>
      </c>
      <c r="AD240" s="131">
        <f t="shared" si="61"/>
        <v>569.42999999999995</v>
      </c>
      <c r="AE240" s="68"/>
      <c r="AF240" s="132"/>
      <c r="AG240" s="133" t="str">
        <f t="shared" si="69"/>
        <v>2.2.5.2.5</v>
      </c>
      <c r="AH240" s="150">
        <v>92921</v>
      </c>
      <c r="AI240" s="135" t="s">
        <v>62</v>
      </c>
      <c r="AJ240" s="148" t="s">
        <v>346</v>
      </c>
      <c r="AK240" s="136" t="s">
        <v>347</v>
      </c>
      <c r="AL240" s="134" t="s">
        <v>341</v>
      </c>
      <c r="AM240" s="151">
        <v>40.79</v>
      </c>
      <c r="AN240" s="138">
        <v>11.22</v>
      </c>
      <c r="AO240" s="138">
        <f t="shared" si="74"/>
        <v>13.96</v>
      </c>
      <c r="AP240" s="139">
        <f t="shared" si="66"/>
        <v>457.66</v>
      </c>
      <c r="AQ240" s="139">
        <f t="shared" si="67"/>
        <v>569.42999999999995</v>
      </c>
      <c r="AR240" s="140" t="str">
        <f t="shared" si="68"/>
        <v>2.2.5.2.5</v>
      </c>
      <c r="AS240" s="141"/>
      <c r="AT240" s="142">
        <v>0.24390000000000001</v>
      </c>
      <c r="AU240" s="144">
        <f t="shared" si="70"/>
        <v>457.66</v>
      </c>
      <c r="AV240" s="144">
        <f t="shared" si="71"/>
        <v>569.42999999999995</v>
      </c>
      <c r="AW240" s="145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</row>
    <row r="241" spans="1:68" s="67" customFormat="1" ht="29.45" customHeight="1">
      <c r="A241" s="125">
        <f t="shared" si="59"/>
        <v>230</v>
      </c>
      <c r="B241" s="125"/>
      <c r="C241" s="126">
        <v>2</v>
      </c>
      <c r="D241" s="126">
        <v>2</v>
      </c>
      <c r="E241" s="126">
        <v>5</v>
      </c>
      <c r="F241" s="126">
        <v>2</v>
      </c>
      <c r="G241" s="126">
        <v>6</v>
      </c>
      <c r="H241" s="126"/>
      <c r="I241"/>
      <c r="J241" s="127">
        <f t="shared" si="62"/>
        <v>5</v>
      </c>
      <c r="K241" s="128">
        <f t="shared" si="63"/>
        <v>2</v>
      </c>
      <c r="L241" s="128" t="str">
        <f t="shared" si="75"/>
        <v>2.2</v>
      </c>
      <c r="M241" s="128" t="str">
        <f t="shared" si="75"/>
        <v>2.2.5</v>
      </c>
      <c r="N241" s="128" t="str">
        <f t="shared" si="75"/>
        <v>2.2.5.2</v>
      </c>
      <c r="O241" s="128" t="str">
        <f t="shared" si="75"/>
        <v>2.2.5.2.6</v>
      </c>
      <c r="P241" s="129" t="str">
        <f t="shared" si="75"/>
        <v>2.2.5.2.6</v>
      </c>
      <c r="Q241" s="130">
        <f t="shared" si="64"/>
        <v>9633.15</v>
      </c>
      <c r="R241" s="128">
        <f t="shared" si="72"/>
        <v>0</v>
      </c>
      <c r="S241" s="128">
        <f t="shared" si="72"/>
        <v>0</v>
      </c>
      <c r="T241" s="128">
        <f t="shared" si="72"/>
        <v>0</v>
      </c>
      <c r="U241" s="128">
        <f t="shared" si="72"/>
        <v>0</v>
      </c>
      <c r="V241" s="128">
        <f t="shared" si="72"/>
        <v>9633.15</v>
      </c>
      <c r="W241" s="131">
        <f t="shared" si="60"/>
        <v>9633.15</v>
      </c>
      <c r="X241" s="130">
        <f t="shared" si="65"/>
        <v>11982.49</v>
      </c>
      <c r="Y241" s="128">
        <f t="shared" si="73"/>
        <v>0</v>
      </c>
      <c r="Z241" s="128">
        <f t="shared" si="73"/>
        <v>0</v>
      </c>
      <c r="AA241" s="128">
        <f t="shared" si="73"/>
        <v>0</v>
      </c>
      <c r="AB241" s="128">
        <f t="shared" si="73"/>
        <v>0</v>
      </c>
      <c r="AC241" s="128">
        <f t="shared" si="73"/>
        <v>11982.49</v>
      </c>
      <c r="AD241" s="131">
        <f t="shared" si="61"/>
        <v>11982.49</v>
      </c>
      <c r="AE241" s="68"/>
      <c r="AF241" s="132"/>
      <c r="AG241" s="133" t="str">
        <f t="shared" si="69"/>
        <v>2.2.5.2.6</v>
      </c>
      <c r="AH241" s="154">
        <v>92415</v>
      </c>
      <c r="AI241" s="135" t="s">
        <v>62</v>
      </c>
      <c r="AJ241" s="148" t="s">
        <v>348</v>
      </c>
      <c r="AK241" s="136" t="s">
        <v>349</v>
      </c>
      <c r="AL241" s="134" t="s">
        <v>210</v>
      </c>
      <c r="AM241" s="151">
        <v>71.02000000000001</v>
      </c>
      <c r="AN241" s="138">
        <v>135.63999999999999</v>
      </c>
      <c r="AO241" s="138">
        <f t="shared" si="74"/>
        <v>168.72</v>
      </c>
      <c r="AP241" s="139">
        <f t="shared" si="66"/>
        <v>9633.15</v>
      </c>
      <c r="AQ241" s="139">
        <f t="shared" si="67"/>
        <v>11982.49</v>
      </c>
      <c r="AR241" s="140" t="str">
        <f t="shared" si="68"/>
        <v>2.2.5.2.6</v>
      </c>
      <c r="AS241" s="141"/>
      <c r="AT241" s="142">
        <v>0.24390000000000001</v>
      </c>
      <c r="AU241" s="144">
        <f t="shared" si="70"/>
        <v>9633.15</v>
      </c>
      <c r="AV241" s="144">
        <f t="shared" si="71"/>
        <v>11982.49</v>
      </c>
      <c r="AW241" s="145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</row>
    <row r="242" spans="1:68" s="67" customFormat="1" ht="33">
      <c r="A242" s="125">
        <f t="shared" si="59"/>
        <v>231</v>
      </c>
      <c r="B242" s="125"/>
      <c r="C242" s="126">
        <v>2</v>
      </c>
      <c r="D242" s="126">
        <v>2</v>
      </c>
      <c r="E242" s="126">
        <v>5</v>
      </c>
      <c r="F242" s="126">
        <v>2</v>
      </c>
      <c r="G242" s="126">
        <v>7</v>
      </c>
      <c r="H242" s="126"/>
      <c r="I242"/>
      <c r="J242" s="127">
        <f t="shared" si="62"/>
        <v>5</v>
      </c>
      <c r="K242" s="128">
        <f t="shared" si="63"/>
        <v>2</v>
      </c>
      <c r="L242" s="128" t="str">
        <f t="shared" si="75"/>
        <v>2.2</v>
      </c>
      <c r="M242" s="128" t="str">
        <f t="shared" si="75"/>
        <v>2.2.5</v>
      </c>
      <c r="N242" s="128" t="str">
        <f t="shared" si="75"/>
        <v>2.2.5.2</v>
      </c>
      <c r="O242" s="128" t="str">
        <f t="shared" si="75"/>
        <v>2.2.5.2.7</v>
      </c>
      <c r="P242" s="129" t="str">
        <f t="shared" si="75"/>
        <v>2.2.5.2.7</v>
      </c>
      <c r="Q242" s="130">
        <f t="shared" si="64"/>
        <v>6075.92</v>
      </c>
      <c r="R242" s="128">
        <f t="shared" si="72"/>
        <v>0</v>
      </c>
      <c r="S242" s="128">
        <f t="shared" si="72"/>
        <v>0</v>
      </c>
      <c r="T242" s="128">
        <f t="shared" si="72"/>
        <v>0</v>
      </c>
      <c r="U242" s="128">
        <f t="shared" si="72"/>
        <v>0</v>
      </c>
      <c r="V242" s="128">
        <f t="shared" si="72"/>
        <v>6075.92</v>
      </c>
      <c r="W242" s="131">
        <f t="shared" si="60"/>
        <v>6075.92</v>
      </c>
      <c r="X242" s="130">
        <f t="shared" si="65"/>
        <v>7557.82</v>
      </c>
      <c r="Y242" s="128">
        <f t="shared" si="73"/>
        <v>0</v>
      </c>
      <c r="Z242" s="128">
        <f t="shared" si="73"/>
        <v>0</v>
      </c>
      <c r="AA242" s="128">
        <f t="shared" si="73"/>
        <v>0</v>
      </c>
      <c r="AB242" s="128">
        <f t="shared" si="73"/>
        <v>0</v>
      </c>
      <c r="AC242" s="128">
        <f t="shared" si="73"/>
        <v>7557.82</v>
      </c>
      <c r="AD242" s="131">
        <f t="shared" si="61"/>
        <v>7557.82</v>
      </c>
      <c r="AE242" s="68"/>
      <c r="AF242" s="132"/>
      <c r="AG242" s="133" t="str">
        <f t="shared" si="69"/>
        <v>2.2.5.2.7</v>
      </c>
      <c r="AH242" s="154">
        <v>1525</v>
      </c>
      <c r="AI242" s="135" t="s">
        <v>63</v>
      </c>
      <c r="AJ242" s="148" t="s">
        <v>350</v>
      </c>
      <c r="AK242" s="136" t="s">
        <v>351</v>
      </c>
      <c r="AL242" s="134" t="s">
        <v>299</v>
      </c>
      <c r="AM242" s="151">
        <v>14.112</v>
      </c>
      <c r="AN242" s="138">
        <v>430.55</v>
      </c>
      <c r="AO242" s="138">
        <f t="shared" si="74"/>
        <v>535.55999999999995</v>
      </c>
      <c r="AP242" s="139">
        <f t="shared" si="66"/>
        <v>6075.92</v>
      </c>
      <c r="AQ242" s="139">
        <f t="shared" si="67"/>
        <v>7557.82</v>
      </c>
      <c r="AR242" s="140" t="str">
        <f t="shared" si="68"/>
        <v>2.2.5.2.7</v>
      </c>
      <c r="AS242" s="141"/>
      <c r="AT242" s="142">
        <v>0.24390000000000001</v>
      </c>
      <c r="AU242" s="144">
        <f t="shared" si="70"/>
        <v>6075.92</v>
      </c>
      <c r="AV242" s="144">
        <f t="shared" si="71"/>
        <v>7557.82</v>
      </c>
      <c r="AW242" s="145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</row>
    <row r="243" spans="1:68" s="67" customFormat="1" ht="33">
      <c r="A243" s="125">
        <f t="shared" si="59"/>
        <v>232</v>
      </c>
      <c r="B243" s="125"/>
      <c r="C243" s="126">
        <v>2</v>
      </c>
      <c r="D243" s="126">
        <v>2</v>
      </c>
      <c r="E243" s="126">
        <v>5</v>
      </c>
      <c r="F243" s="126">
        <v>2</v>
      </c>
      <c r="G243" s="126">
        <v>8</v>
      </c>
      <c r="H243" s="126"/>
      <c r="I243"/>
      <c r="J243" s="127">
        <f t="shared" si="62"/>
        <v>5</v>
      </c>
      <c r="K243" s="128">
        <f t="shared" si="63"/>
        <v>2</v>
      </c>
      <c r="L243" s="128" t="str">
        <f t="shared" si="75"/>
        <v>2.2</v>
      </c>
      <c r="M243" s="128" t="str">
        <f t="shared" si="75"/>
        <v>2.2.5</v>
      </c>
      <c r="N243" s="128" t="str">
        <f t="shared" si="75"/>
        <v>2.2.5.2</v>
      </c>
      <c r="O243" s="128" t="str">
        <f t="shared" si="75"/>
        <v>2.2.5.2.8</v>
      </c>
      <c r="P243" s="129" t="str">
        <f t="shared" si="75"/>
        <v>2.2.5.2.8</v>
      </c>
      <c r="Q243" s="130">
        <f t="shared" si="64"/>
        <v>466.4</v>
      </c>
      <c r="R243" s="128">
        <f t="shared" si="72"/>
        <v>0</v>
      </c>
      <c r="S243" s="128">
        <f t="shared" si="72"/>
        <v>0</v>
      </c>
      <c r="T243" s="128">
        <f t="shared" si="72"/>
        <v>0</v>
      </c>
      <c r="U243" s="128">
        <f t="shared" si="72"/>
        <v>0</v>
      </c>
      <c r="V243" s="128">
        <f t="shared" si="72"/>
        <v>466.4</v>
      </c>
      <c r="W243" s="131">
        <f t="shared" si="60"/>
        <v>466.4</v>
      </c>
      <c r="X243" s="130">
        <f t="shared" si="65"/>
        <v>580.14</v>
      </c>
      <c r="Y243" s="128">
        <f t="shared" si="73"/>
        <v>0</v>
      </c>
      <c r="Z243" s="128">
        <f t="shared" si="73"/>
        <v>0</v>
      </c>
      <c r="AA243" s="128">
        <f t="shared" si="73"/>
        <v>0</v>
      </c>
      <c r="AB243" s="128">
        <f t="shared" si="73"/>
        <v>0</v>
      </c>
      <c r="AC243" s="128">
        <f t="shared" si="73"/>
        <v>580.14</v>
      </c>
      <c r="AD243" s="131">
        <f t="shared" si="61"/>
        <v>580.14</v>
      </c>
      <c r="AE243" s="68"/>
      <c r="AF243" s="132"/>
      <c r="AG243" s="133" t="str">
        <f t="shared" si="69"/>
        <v>2.2.5.2.8</v>
      </c>
      <c r="AH243" s="150">
        <v>103673</v>
      </c>
      <c r="AI243" s="135" t="s">
        <v>62</v>
      </c>
      <c r="AJ243" s="148" t="s">
        <v>300</v>
      </c>
      <c r="AK243" s="136" t="s">
        <v>301</v>
      </c>
      <c r="AL243" s="134" t="s">
        <v>235</v>
      </c>
      <c r="AM243" s="151">
        <v>14.112</v>
      </c>
      <c r="AN243" s="138">
        <v>33.049999999999997</v>
      </c>
      <c r="AO243" s="138">
        <f t="shared" si="74"/>
        <v>41.11</v>
      </c>
      <c r="AP243" s="139">
        <f t="shared" si="66"/>
        <v>466.4</v>
      </c>
      <c r="AQ243" s="139">
        <f t="shared" si="67"/>
        <v>580.14</v>
      </c>
      <c r="AR243" s="140" t="str">
        <f t="shared" si="68"/>
        <v>2.2.5.2.8</v>
      </c>
      <c r="AS243" s="141"/>
      <c r="AT243" s="142">
        <v>0.24390000000000001</v>
      </c>
      <c r="AU243" s="144">
        <f t="shared" si="70"/>
        <v>466.4</v>
      </c>
      <c r="AV243" s="144">
        <f t="shared" si="71"/>
        <v>580.14</v>
      </c>
      <c r="AW243" s="145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</row>
    <row r="244" spans="1:68" s="67" customFormat="1" ht="33" customHeight="1">
      <c r="A244" s="125">
        <f t="shared" si="59"/>
        <v>233</v>
      </c>
      <c r="B244" s="125"/>
      <c r="C244" s="126">
        <v>2</v>
      </c>
      <c r="D244" s="126">
        <v>2</v>
      </c>
      <c r="E244" s="126">
        <v>5</v>
      </c>
      <c r="F244" s="126">
        <v>2</v>
      </c>
      <c r="G244" s="126">
        <v>9</v>
      </c>
      <c r="H244" s="126"/>
      <c r="I244"/>
      <c r="J244" s="127">
        <f t="shared" si="62"/>
        <v>5</v>
      </c>
      <c r="K244" s="128">
        <f t="shared" si="63"/>
        <v>2</v>
      </c>
      <c r="L244" s="128" t="str">
        <f t="shared" si="75"/>
        <v>2.2</v>
      </c>
      <c r="M244" s="128" t="str">
        <f t="shared" si="75"/>
        <v>2.2.5</v>
      </c>
      <c r="N244" s="128" t="str">
        <f t="shared" si="75"/>
        <v>2.2.5.2</v>
      </c>
      <c r="O244" s="128" t="str">
        <f t="shared" si="75"/>
        <v>2.2.5.2.9</v>
      </c>
      <c r="P244" s="129" t="str">
        <f t="shared" si="75"/>
        <v>2.2.5.2.9</v>
      </c>
      <c r="Q244" s="130">
        <f t="shared" si="64"/>
        <v>1248.7</v>
      </c>
      <c r="R244" s="128">
        <f t="shared" si="72"/>
        <v>0</v>
      </c>
      <c r="S244" s="128">
        <f t="shared" si="72"/>
        <v>0</v>
      </c>
      <c r="T244" s="128">
        <f t="shared" si="72"/>
        <v>0</v>
      </c>
      <c r="U244" s="128">
        <f t="shared" si="72"/>
        <v>0</v>
      </c>
      <c r="V244" s="128">
        <f t="shared" si="72"/>
        <v>1248.7</v>
      </c>
      <c r="W244" s="131">
        <f t="shared" si="60"/>
        <v>1248.7</v>
      </c>
      <c r="X244" s="130">
        <f t="shared" si="65"/>
        <v>1553.26</v>
      </c>
      <c r="Y244" s="128">
        <f t="shared" si="73"/>
        <v>0</v>
      </c>
      <c r="Z244" s="128">
        <f t="shared" si="73"/>
        <v>0</v>
      </c>
      <c r="AA244" s="128">
        <f t="shared" si="73"/>
        <v>0</v>
      </c>
      <c r="AB244" s="128">
        <f t="shared" si="73"/>
        <v>0</v>
      </c>
      <c r="AC244" s="128">
        <f t="shared" si="73"/>
        <v>1553.26</v>
      </c>
      <c r="AD244" s="131">
        <f t="shared" si="61"/>
        <v>1553.26</v>
      </c>
      <c r="AE244" s="68"/>
      <c r="AF244" s="132"/>
      <c r="AG244" s="133" t="str">
        <f t="shared" si="69"/>
        <v>2.2.5.2.9</v>
      </c>
      <c r="AH244" s="154" t="s">
        <v>137</v>
      </c>
      <c r="AI244" s="135" t="s">
        <v>65</v>
      </c>
      <c r="AJ244" s="148" t="s">
        <v>370</v>
      </c>
      <c r="AK244" s="136" t="s">
        <v>371</v>
      </c>
      <c r="AL244" s="134" t="s">
        <v>205</v>
      </c>
      <c r="AM244" s="151">
        <v>2</v>
      </c>
      <c r="AN244" s="138">
        <v>624.35</v>
      </c>
      <c r="AO244" s="138">
        <f t="shared" si="74"/>
        <v>776.63</v>
      </c>
      <c r="AP244" s="139">
        <f t="shared" si="66"/>
        <v>1248.7</v>
      </c>
      <c r="AQ244" s="139">
        <f t="shared" si="67"/>
        <v>1553.26</v>
      </c>
      <c r="AR244" s="140" t="str">
        <f t="shared" si="68"/>
        <v>2.2.5.2.9</v>
      </c>
      <c r="AS244" s="141"/>
      <c r="AT244" s="142">
        <v>0.24390000000000001</v>
      </c>
      <c r="AU244" s="144">
        <f t="shared" si="70"/>
        <v>1248.7</v>
      </c>
      <c r="AV244" s="144">
        <f t="shared" si="71"/>
        <v>1553.26</v>
      </c>
      <c r="AW244" s="145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</row>
    <row r="245" spans="1:68" s="67" customFormat="1">
      <c r="A245" s="125">
        <f t="shared" si="59"/>
        <v>234</v>
      </c>
      <c r="B245" s="125"/>
      <c r="C245" s="126">
        <v>2</v>
      </c>
      <c r="D245" s="126">
        <v>2</v>
      </c>
      <c r="E245" s="126">
        <v>5</v>
      </c>
      <c r="F245" s="126">
        <v>2</v>
      </c>
      <c r="G245" s="126">
        <v>10</v>
      </c>
      <c r="H245" s="126"/>
      <c r="I245"/>
      <c r="J245" s="127">
        <f t="shared" si="62"/>
        <v>5</v>
      </c>
      <c r="K245" s="128">
        <f t="shared" si="63"/>
        <v>2</v>
      </c>
      <c r="L245" s="128" t="str">
        <f t="shared" si="75"/>
        <v>2.2</v>
      </c>
      <c r="M245" s="128" t="str">
        <f t="shared" si="75"/>
        <v>2.2.5</v>
      </c>
      <c r="N245" s="128" t="str">
        <f t="shared" si="75"/>
        <v>2.2.5.2</v>
      </c>
      <c r="O245" s="128" t="str">
        <f t="shared" si="75"/>
        <v>2.2.5.2.10</v>
      </c>
      <c r="P245" s="129" t="str">
        <f t="shared" si="75"/>
        <v>2.2.5.2.10</v>
      </c>
      <c r="Q245" s="130">
        <f t="shared" si="64"/>
        <v>167.73</v>
      </c>
      <c r="R245" s="128">
        <f t="shared" si="72"/>
        <v>0</v>
      </c>
      <c r="S245" s="128">
        <f t="shared" si="72"/>
        <v>0</v>
      </c>
      <c r="T245" s="128">
        <f t="shared" si="72"/>
        <v>0</v>
      </c>
      <c r="U245" s="128">
        <f t="shared" si="72"/>
        <v>0</v>
      </c>
      <c r="V245" s="128">
        <f t="shared" si="72"/>
        <v>167.73</v>
      </c>
      <c r="W245" s="131">
        <f t="shared" si="60"/>
        <v>167.73</v>
      </c>
      <c r="X245" s="130">
        <f t="shared" si="65"/>
        <v>208.64</v>
      </c>
      <c r="Y245" s="128">
        <f t="shared" si="73"/>
        <v>0</v>
      </c>
      <c r="Z245" s="128">
        <f t="shared" si="73"/>
        <v>0</v>
      </c>
      <c r="AA245" s="128">
        <f t="shared" si="73"/>
        <v>0</v>
      </c>
      <c r="AB245" s="128">
        <f t="shared" si="73"/>
        <v>0</v>
      </c>
      <c r="AC245" s="128">
        <f t="shared" si="73"/>
        <v>208.64</v>
      </c>
      <c r="AD245" s="131">
        <f t="shared" si="61"/>
        <v>208.64</v>
      </c>
      <c r="AE245" s="68"/>
      <c r="AF245" s="132"/>
      <c r="AG245" s="133" t="str">
        <f t="shared" si="69"/>
        <v>2.2.5.2.10</v>
      </c>
      <c r="AH245" s="154">
        <v>96616</v>
      </c>
      <c r="AI245" s="135" t="s">
        <v>62</v>
      </c>
      <c r="AJ245" s="148" t="s">
        <v>352</v>
      </c>
      <c r="AK245" s="136" t="s">
        <v>353</v>
      </c>
      <c r="AL245" s="134" t="s">
        <v>235</v>
      </c>
      <c r="AM245" s="151">
        <v>0.30800000000000005</v>
      </c>
      <c r="AN245" s="138">
        <v>544.57000000000005</v>
      </c>
      <c r="AO245" s="138">
        <f t="shared" si="74"/>
        <v>677.39</v>
      </c>
      <c r="AP245" s="139">
        <f t="shared" si="66"/>
        <v>167.73</v>
      </c>
      <c r="AQ245" s="139">
        <f t="shared" si="67"/>
        <v>208.64</v>
      </c>
      <c r="AR245" s="140" t="str">
        <f t="shared" si="68"/>
        <v>2.2.5.2.10</v>
      </c>
      <c r="AS245" s="141"/>
      <c r="AT245" s="142">
        <v>0.24390000000000001</v>
      </c>
      <c r="AU245" s="144">
        <f t="shared" si="70"/>
        <v>167.73</v>
      </c>
      <c r="AV245" s="144">
        <f t="shared" si="71"/>
        <v>208.64</v>
      </c>
      <c r="AW245" s="1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</row>
    <row r="246" spans="1:68" s="67" customFormat="1" ht="33">
      <c r="A246" s="125">
        <f t="shared" si="59"/>
        <v>235</v>
      </c>
      <c r="B246" s="125"/>
      <c r="C246" s="126">
        <v>2</v>
      </c>
      <c r="D246" s="126">
        <v>2</v>
      </c>
      <c r="E246" s="126">
        <v>5</v>
      </c>
      <c r="F246" s="126">
        <v>2</v>
      </c>
      <c r="G246" s="126">
        <v>11</v>
      </c>
      <c r="H246" s="126"/>
      <c r="I246"/>
      <c r="J246" s="127">
        <f t="shared" si="62"/>
        <v>5</v>
      </c>
      <c r="K246" s="128">
        <f t="shared" si="63"/>
        <v>2</v>
      </c>
      <c r="L246" s="128" t="str">
        <f t="shared" si="75"/>
        <v>2.2</v>
      </c>
      <c r="M246" s="128" t="str">
        <f t="shared" si="75"/>
        <v>2.2.5</v>
      </c>
      <c r="N246" s="128" t="str">
        <f t="shared" si="75"/>
        <v>2.2.5.2</v>
      </c>
      <c r="O246" s="128" t="str">
        <f t="shared" si="75"/>
        <v>2.2.5.2.11</v>
      </c>
      <c r="P246" s="129" t="str">
        <f t="shared" si="75"/>
        <v>2.2.5.2.11</v>
      </c>
      <c r="Q246" s="130">
        <f t="shared" si="64"/>
        <v>292.08</v>
      </c>
      <c r="R246" s="128">
        <f t="shared" si="72"/>
        <v>0</v>
      </c>
      <c r="S246" s="128">
        <f t="shared" si="72"/>
        <v>0</v>
      </c>
      <c r="T246" s="128">
        <f t="shared" si="72"/>
        <v>0</v>
      </c>
      <c r="U246" s="128">
        <f t="shared" si="72"/>
        <v>0</v>
      </c>
      <c r="V246" s="128">
        <f t="shared" si="72"/>
        <v>292.08</v>
      </c>
      <c r="W246" s="131">
        <f t="shared" si="60"/>
        <v>292.08</v>
      </c>
      <c r="X246" s="130">
        <f t="shared" si="65"/>
        <v>363.28</v>
      </c>
      <c r="Y246" s="128">
        <f t="shared" si="73"/>
        <v>0</v>
      </c>
      <c r="Z246" s="128">
        <f t="shared" si="73"/>
        <v>0</v>
      </c>
      <c r="AA246" s="128">
        <f t="shared" si="73"/>
        <v>0</v>
      </c>
      <c r="AB246" s="128">
        <f t="shared" si="73"/>
        <v>0</v>
      </c>
      <c r="AC246" s="128">
        <f t="shared" si="73"/>
        <v>363.28</v>
      </c>
      <c r="AD246" s="131">
        <f t="shared" si="61"/>
        <v>363.28</v>
      </c>
      <c r="AE246" s="68"/>
      <c r="AF246" s="132"/>
      <c r="AG246" s="133" t="str">
        <f t="shared" si="69"/>
        <v>2.2.5.2.11</v>
      </c>
      <c r="AH246" s="156" t="s">
        <v>128</v>
      </c>
      <c r="AI246" s="135" t="s">
        <v>65</v>
      </c>
      <c r="AJ246" s="148" t="s">
        <v>354</v>
      </c>
      <c r="AK246" s="136" t="s">
        <v>355</v>
      </c>
      <c r="AL246" s="134" t="s">
        <v>215</v>
      </c>
      <c r="AM246" s="151">
        <v>8</v>
      </c>
      <c r="AN246" s="138">
        <v>36.51</v>
      </c>
      <c r="AO246" s="138">
        <f t="shared" si="74"/>
        <v>45.41</v>
      </c>
      <c r="AP246" s="139">
        <f t="shared" si="66"/>
        <v>292.08</v>
      </c>
      <c r="AQ246" s="139">
        <f t="shared" si="67"/>
        <v>363.28</v>
      </c>
      <c r="AR246" s="140" t="str">
        <f t="shared" si="68"/>
        <v>2.2.5.2.11</v>
      </c>
      <c r="AS246" s="141"/>
      <c r="AT246" s="142">
        <v>0.24390000000000001</v>
      </c>
      <c r="AU246" s="144">
        <f t="shared" si="70"/>
        <v>292.08</v>
      </c>
      <c r="AV246" s="144">
        <f t="shared" si="71"/>
        <v>363.28</v>
      </c>
      <c r="AW246" s="145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</row>
    <row r="247" spans="1:68" s="67" customFormat="1" ht="15" customHeight="1">
      <c r="A247" s="125">
        <f t="shared" si="59"/>
        <v>236</v>
      </c>
      <c r="B247" s="125" t="s">
        <v>80</v>
      </c>
      <c r="C247" s="126">
        <v>2</v>
      </c>
      <c r="D247" s="126">
        <v>2</v>
      </c>
      <c r="E247" s="126">
        <v>6</v>
      </c>
      <c r="F247" s="126"/>
      <c r="G247" s="126"/>
      <c r="H247" s="126"/>
      <c r="I247"/>
      <c r="J247" s="127">
        <f t="shared" si="62"/>
        <v>3</v>
      </c>
      <c r="K247" s="128">
        <f t="shared" si="63"/>
        <v>2</v>
      </c>
      <c r="L247" s="128" t="str">
        <f t="shared" si="75"/>
        <v>2.2</v>
      </c>
      <c r="M247" s="128" t="str">
        <f t="shared" si="75"/>
        <v>2.2.6</v>
      </c>
      <c r="N247" s="128" t="str">
        <f t="shared" si="75"/>
        <v>2.2.6</v>
      </c>
      <c r="O247" s="128" t="str">
        <f t="shared" si="75"/>
        <v>2.2.6</v>
      </c>
      <c r="P247" s="129" t="str">
        <f t="shared" si="75"/>
        <v>2.2.6</v>
      </c>
      <c r="Q247" s="130">
        <f t="shared" si="64"/>
        <v>0</v>
      </c>
      <c r="R247" s="128">
        <f t="shared" si="72"/>
        <v>0</v>
      </c>
      <c r="S247" s="128">
        <f t="shared" si="72"/>
        <v>0</v>
      </c>
      <c r="T247" s="128">
        <f t="shared" si="72"/>
        <v>57886.920000000006</v>
      </c>
      <c r="U247" s="128">
        <f t="shared" si="72"/>
        <v>0</v>
      </c>
      <c r="V247" s="128">
        <f t="shared" si="72"/>
        <v>0</v>
      </c>
      <c r="W247" s="131">
        <f t="shared" si="60"/>
        <v>0</v>
      </c>
      <c r="X247" s="130">
        <f t="shared" si="65"/>
        <v>0</v>
      </c>
      <c r="Y247" s="128">
        <f t="shared" si="73"/>
        <v>0</v>
      </c>
      <c r="Z247" s="128">
        <f t="shared" si="73"/>
        <v>0</v>
      </c>
      <c r="AA247" s="128">
        <f t="shared" si="73"/>
        <v>72004.84</v>
      </c>
      <c r="AB247" s="128">
        <f t="shared" si="73"/>
        <v>0</v>
      </c>
      <c r="AC247" s="128">
        <f t="shared" si="73"/>
        <v>0</v>
      </c>
      <c r="AD247" s="131">
        <f t="shared" si="61"/>
        <v>0</v>
      </c>
      <c r="AE247" s="68"/>
      <c r="AF247" s="132"/>
      <c r="AG247" s="133" t="str">
        <f t="shared" si="69"/>
        <v>2.2.6</v>
      </c>
      <c r="AH247" s="156"/>
      <c r="AI247" s="135" t="s">
        <v>73</v>
      </c>
      <c r="AJ247" s="148" t="s">
        <v>190</v>
      </c>
      <c r="AK247" s="136" t="s">
        <v>139</v>
      </c>
      <c r="AL247" s="134"/>
      <c r="AM247" s="155">
        <v>0</v>
      </c>
      <c r="AN247" s="138"/>
      <c r="AO247" s="138">
        <f t="shared" si="74"/>
        <v>0</v>
      </c>
      <c r="AP247" s="139">
        <f t="shared" si="66"/>
        <v>57886.920000000006</v>
      </c>
      <c r="AQ247" s="139">
        <f t="shared" si="67"/>
        <v>72004.84</v>
      </c>
      <c r="AR247" s="140" t="str">
        <f t="shared" si="68"/>
        <v>2.2.6</v>
      </c>
      <c r="AS247" s="141"/>
      <c r="AT247" s="142">
        <v>0</v>
      </c>
      <c r="AU247" s="144" t="str">
        <f t="shared" si="70"/>
        <v/>
      </c>
      <c r="AV247" s="144">
        <f t="shared" si="71"/>
        <v>0</v>
      </c>
      <c r="AW247" s="145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</row>
    <row r="248" spans="1:68" s="67" customFormat="1" ht="15" customHeight="1">
      <c r="A248" s="125">
        <f t="shared" si="59"/>
        <v>237</v>
      </c>
      <c r="B248" s="125" t="s">
        <v>90</v>
      </c>
      <c r="C248" s="126">
        <v>2</v>
      </c>
      <c r="D248" s="126">
        <v>2</v>
      </c>
      <c r="E248" s="126">
        <v>6</v>
      </c>
      <c r="F248" s="126">
        <v>1</v>
      </c>
      <c r="G248" s="126"/>
      <c r="H248" s="126"/>
      <c r="I248"/>
      <c r="J248" s="127">
        <f t="shared" si="62"/>
        <v>4</v>
      </c>
      <c r="K248" s="128">
        <f t="shared" si="63"/>
        <v>2</v>
      </c>
      <c r="L248" s="128" t="str">
        <f t="shared" si="75"/>
        <v>2.2</v>
      </c>
      <c r="M248" s="128" t="str">
        <f t="shared" si="75"/>
        <v>2.2.6</v>
      </c>
      <c r="N248" s="128" t="str">
        <f t="shared" si="75"/>
        <v>2.2.6.1</v>
      </c>
      <c r="O248" s="128" t="str">
        <f t="shared" si="75"/>
        <v>2.2.6.1</v>
      </c>
      <c r="P248" s="129" t="str">
        <f t="shared" si="75"/>
        <v>2.2.6.1</v>
      </c>
      <c r="Q248" s="130">
        <f t="shared" si="64"/>
        <v>0</v>
      </c>
      <c r="R248" s="128">
        <f t="shared" si="72"/>
        <v>0</v>
      </c>
      <c r="S248" s="128">
        <f t="shared" si="72"/>
        <v>0</v>
      </c>
      <c r="T248" s="128">
        <f t="shared" si="72"/>
        <v>0</v>
      </c>
      <c r="U248" s="128">
        <f t="shared" si="72"/>
        <v>518.49000000000012</v>
      </c>
      <c r="V248" s="128">
        <f t="shared" si="72"/>
        <v>0</v>
      </c>
      <c r="W248" s="131">
        <f t="shared" si="60"/>
        <v>0</v>
      </c>
      <c r="X248" s="130">
        <f t="shared" si="65"/>
        <v>0</v>
      </c>
      <c r="Y248" s="128">
        <f t="shared" si="73"/>
        <v>0</v>
      </c>
      <c r="Z248" s="128">
        <f t="shared" si="73"/>
        <v>0</v>
      </c>
      <c r="AA248" s="128">
        <f t="shared" si="73"/>
        <v>0</v>
      </c>
      <c r="AB248" s="128">
        <f t="shared" si="73"/>
        <v>644.69999999999993</v>
      </c>
      <c r="AC248" s="128">
        <f t="shared" si="73"/>
        <v>0</v>
      </c>
      <c r="AD248" s="131">
        <f t="shared" si="61"/>
        <v>0</v>
      </c>
      <c r="AE248" s="68"/>
      <c r="AF248" s="132"/>
      <c r="AG248" s="133" t="str">
        <f t="shared" si="69"/>
        <v>2.2.6.1</v>
      </c>
      <c r="AH248" s="156"/>
      <c r="AI248" s="135" t="s">
        <v>73</v>
      </c>
      <c r="AJ248" s="148" t="s">
        <v>190</v>
      </c>
      <c r="AK248" s="136" t="s">
        <v>176</v>
      </c>
      <c r="AL248" s="134"/>
      <c r="AM248" s="155">
        <v>0</v>
      </c>
      <c r="AN248" s="138"/>
      <c r="AO248" s="138">
        <f t="shared" si="74"/>
        <v>0</v>
      </c>
      <c r="AP248" s="139">
        <f t="shared" si="66"/>
        <v>518.49000000000012</v>
      </c>
      <c r="AQ248" s="139">
        <f t="shared" si="67"/>
        <v>644.69999999999993</v>
      </c>
      <c r="AR248" s="140" t="str">
        <f t="shared" si="68"/>
        <v>2.2.6.1</v>
      </c>
      <c r="AS248" s="141"/>
      <c r="AT248" s="142">
        <v>0</v>
      </c>
      <c r="AU248" s="144" t="str">
        <f t="shared" si="70"/>
        <v/>
      </c>
      <c r="AV248" s="144">
        <f t="shared" si="71"/>
        <v>0</v>
      </c>
      <c r="AW248" s="145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</row>
    <row r="249" spans="1:68" s="67" customFormat="1" ht="15" customHeight="1">
      <c r="A249" s="125">
        <f t="shared" si="59"/>
        <v>238</v>
      </c>
      <c r="B249" s="125"/>
      <c r="C249" s="126">
        <v>2</v>
      </c>
      <c r="D249" s="126">
        <v>2</v>
      </c>
      <c r="E249" s="126">
        <v>6</v>
      </c>
      <c r="F249" s="126">
        <v>1</v>
      </c>
      <c r="G249" s="126">
        <v>1</v>
      </c>
      <c r="H249" s="126"/>
      <c r="I249"/>
      <c r="J249" s="127">
        <f t="shared" si="62"/>
        <v>5</v>
      </c>
      <c r="K249" s="128">
        <f t="shared" si="63"/>
        <v>2</v>
      </c>
      <c r="L249" s="128" t="str">
        <f t="shared" si="75"/>
        <v>2.2</v>
      </c>
      <c r="M249" s="128" t="str">
        <f t="shared" si="75"/>
        <v>2.2.6</v>
      </c>
      <c r="N249" s="128" t="str">
        <f t="shared" si="75"/>
        <v>2.2.6.1</v>
      </c>
      <c r="O249" s="128" t="str">
        <f t="shared" si="75"/>
        <v>2.2.6.1.1</v>
      </c>
      <c r="P249" s="129" t="str">
        <f t="shared" si="75"/>
        <v>2.2.6.1.1</v>
      </c>
      <c r="Q249" s="130">
        <f t="shared" si="64"/>
        <v>108.54</v>
      </c>
      <c r="R249" s="128">
        <f t="shared" si="72"/>
        <v>0</v>
      </c>
      <c r="S249" s="128">
        <f t="shared" si="72"/>
        <v>0</v>
      </c>
      <c r="T249" s="128">
        <f t="shared" si="72"/>
        <v>0</v>
      </c>
      <c r="U249" s="128">
        <f t="shared" si="72"/>
        <v>0</v>
      </c>
      <c r="V249" s="128">
        <f t="shared" si="72"/>
        <v>108.54</v>
      </c>
      <c r="W249" s="131">
        <f t="shared" si="60"/>
        <v>108.54</v>
      </c>
      <c r="X249" s="130">
        <f t="shared" si="65"/>
        <v>134.46</v>
      </c>
      <c r="Y249" s="128">
        <f t="shared" si="73"/>
        <v>0</v>
      </c>
      <c r="Z249" s="128">
        <f t="shared" si="73"/>
        <v>0</v>
      </c>
      <c r="AA249" s="128">
        <f t="shared" si="73"/>
        <v>0</v>
      </c>
      <c r="AB249" s="128">
        <f t="shared" si="73"/>
        <v>0</v>
      </c>
      <c r="AC249" s="128">
        <f t="shared" si="73"/>
        <v>134.46</v>
      </c>
      <c r="AD249" s="131">
        <f t="shared" si="61"/>
        <v>134.46</v>
      </c>
      <c r="AE249" s="68"/>
      <c r="AF249" s="132"/>
      <c r="AG249" s="133" t="str">
        <f t="shared" si="69"/>
        <v>2.2.6.1.1</v>
      </c>
      <c r="AH249" s="154" t="s">
        <v>140</v>
      </c>
      <c r="AI249" s="135" t="s">
        <v>65</v>
      </c>
      <c r="AJ249" s="148" t="s">
        <v>375</v>
      </c>
      <c r="AK249" s="136" t="s">
        <v>376</v>
      </c>
      <c r="AL249" s="134" t="s">
        <v>210</v>
      </c>
      <c r="AM249" s="151">
        <v>162</v>
      </c>
      <c r="AN249" s="138">
        <v>0.67</v>
      </c>
      <c r="AO249" s="138">
        <f t="shared" si="74"/>
        <v>0.83</v>
      </c>
      <c r="AP249" s="139">
        <f t="shared" si="66"/>
        <v>108.54</v>
      </c>
      <c r="AQ249" s="139">
        <f t="shared" si="67"/>
        <v>134.46</v>
      </c>
      <c r="AR249" s="140" t="str">
        <f t="shared" si="68"/>
        <v>2.2.6.1.1</v>
      </c>
      <c r="AS249" s="141"/>
      <c r="AT249" s="142">
        <v>0.24390000000000001</v>
      </c>
      <c r="AU249" s="144">
        <f t="shared" si="70"/>
        <v>108.54</v>
      </c>
      <c r="AV249" s="144">
        <f t="shared" si="71"/>
        <v>134.46</v>
      </c>
      <c r="AW249" s="145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 s="67">
        <f>SUMIF(AF:AF,"SIM",BN:BN)</f>
        <v>0</v>
      </c>
    </row>
    <row r="250" spans="1:68" s="67" customFormat="1" ht="15" customHeight="1">
      <c r="A250" s="125">
        <f t="shared" si="59"/>
        <v>239</v>
      </c>
      <c r="B250" s="125"/>
      <c r="C250" s="126">
        <v>2</v>
      </c>
      <c r="D250" s="126">
        <v>2</v>
      </c>
      <c r="E250" s="126">
        <v>6</v>
      </c>
      <c r="F250" s="126">
        <v>1</v>
      </c>
      <c r="G250" s="126">
        <v>2</v>
      </c>
      <c r="H250" s="126"/>
      <c r="I250"/>
      <c r="J250" s="127">
        <f t="shared" si="62"/>
        <v>5</v>
      </c>
      <c r="K250" s="128">
        <f t="shared" si="63"/>
        <v>2</v>
      </c>
      <c r="L250" s="128" t="str">
        <f t="shared" si="75"/>
        <v>2.2</v>
      </c>
      <c r="M250" s="128" t="str">
        <f t="shared" si="75"/>
        <v>2.2.6</v>
      </c>
      <c r="N250" s="128" t="str">
        <f t="shared" si="75"/>
        <v>2.2.6.1</v>
      </c>
      <c r="O250" s="128" t="str">
        <f t="shared" si="75"/>
        <v>2.2.6.1.2</v>
      </c>
      <c r="P250" s="129" t="str">
        <f t="shared" si="75"/>
        <v>2.2.6.1.2</v>
      </c>
      <c r="Q250" s="130">
        <f t="shared" si="64"/>
        <v>244.62</v>
      </c>
      <c r="R250" s="128">
        <f t="shared" si="72"/>
        <v>0</v>
      </c>
      <c r="S250" s="128">
        <f t="shared" si="72"/>
        <v>0</v>
      </c>
      <c r="T250" s="128">
        <f t="shared" si="72"/>
        <v>0</v>
      </c>
      <c r="U250" s="128">
        <f t="shared" si="72"/>
        <v>0</v>
      </c>
      <c r="V250" s="128">
        <f t="shared" si="72"/>
        <v>244.62</v>
      </c>
      <c r="W250" s="131">
        <f t="shared" si="60"/>
        <v>244.62</v>
      </c>
      <c r="X250" s="130">
        <f t="shared" si="65"/>
        <v>304.56</v>
      </c>
      <c r="Y250" s="128">
        <f t="shared" si="73"/>
        <v>0</v>
      </c>
      <c r="Z250" s="128">
        <f t="shared" si="73"/>
        <v>0</v>
      </c>
      <c r="AA250" s="128">
        <f t="shared" si="73"/>
        <v>0</v>
      </c>
      <c r="AB250" s="128">
        <f t="shared" si="73"/>
        <v>0</v>
      </c>
      <c r="AC250" s="128">
        <f t="shared" si="73"/>
        <v>304.56</v>
      </c>
      <c r="AD250" s="131">
        <f t="shared" si="61"/>
        <v>304.56</v>
      </c>
      <c r="AE250" s="68"/>
      <c r="AF250" s="132"/>
      <c r="AG250" s="133" t="str">
        <f t="shared" si="69"/>
        <v>2.2.6.1.2</v>
      </c>
      <c r="AH250" s="154" t="s">
        <v>141</v>
      </c>
      <c r="AI250" s="135" t="s">
        <v>65</v>
      </c>
      <c r="AJ250" s="148" t="s">
        <v>377</v>
      </c>
      <c r="AK250" s="136" t="s">
        <v>378</v>
      </c>
      <c r="AL250" s="134" t="s">
        <v>210</v>
      </c>
      <c r="AM250" s="151">
        <v>162</v>
      </c>
      <c r="AN250" s="138">
        <v>1.51</v>
      </c>
      <c r="AO250" s="138">
        <f t="shared" si="74"/>
        <v>1.88</v>
      </c>
      <c r="AP250" s="139">
        <f t="shared" si="66"/>
        <v>244.62</v>
      </c>
      <c r="AQ250" s="139">
        <f t="shared" si="67"/>
        <v>304.56</v>
      </c>
      <c r="AR250" s="140" t="str">
        <f t="shared" si="68"/>
        <v>2.2.6.1.2</v>
      </c>
      <c r="AS250" s="141"/>
      <c r="AT250" s="142">
        <v>0.24390000000000001</v>
      </c>
      <c r="AU250" s="144">
        <f t="shared" si="70"/>
        <v>244.62</v>
      </c>
      <c r="AV250" s="144">
        <f t="shared" si="71"/>
        <v>304.56</v>
      </c>
      <c r="AW250" s="145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</row>
    <row r="251" spans="1:68" s="67" customFormat="1" ht="15" customHeight="1">
      <c r="A251" s="125">
        <f t="shared" si="59"/>
        <v>240</v>
      </c>
      <c r="B251" s="125"/>
      <c r="C251" s="126">
        <v>2</v>
      </c>
      <c r="D251" s="126">
        <v>2</v>
      </c>
      <c r="E251" s="126">
        <v>6</v>
      </c>
      <c r="F251" s="126">
        <v>1</v>
      </c>
      <c r="G251" s="126">
        <v>3</v>
      </c>
      <c r="H251" s="126"/>
      <c r="I251"/>
      <c r="J251" s="127">
        <f t="shared" si="62"/>
        <v>5</v>
      </c>
      <c r="K251" s="128">
        <f t="shared" si="63"/>
        <v>2</v>
      </c>
      <c r="L251" s="128" t="str">
        <f t="shared" si="75"/>
        <v>2.2</v>
      </c>
      <c r="M251" s="128" t="str">
        <f t="shared" si="75"/>
        <v>2.2.6</v>
      </c>
      <c r="N251" s="128" t="str">
        <f t="shared" si="75"/>
        <v>2.2.6.1</v>
      </c>
      <c r="O251" s="128" t="str">
        <f t="shared" si="75"/>
        <v>2.2.6.1.3</v>
      </c>
      <c r="P251" s="129" t="str">
        <f t="shared" si="75"/>
        <v>2.2.6.1.3</v>
      </c>
      <c r="Q251" s="130">
        <f t="shared" si="64"/>
        <v>107.16</v>
      </c>
      <c r="R251" s="128">
        <f t="shared" si="72"/>
        <v>0</v>
      </c>
      <c r="S251" s="128">
        <f t="shared" si="72"/>
        <v>0</v>
      </c>
      <c r="T251" s="128">
        <f t="shared" si="72"/>
        <v>0</v>
      </c>
      <c r="U251" s="128">
        <f t="shared" si="72"/>
        <v>0</v>
      </c>
      <c r="V251" s="128">
        <f t="shared" si="72"/>
        <v>107.16</v>
      </c>
      <c r="W251" s="131">
        <f t="shared" si="60"/>
        <v>107.16</v>
      </c>
      <c r="X251" s="130">
        <f t="shared" si="65"/>
        <v>133.31</v>
      </c>
      <c r="Y251" s="128">
        <f t="shared" si="73"/>
        <v>0</v>
      </c>
      <c r="Z251" s="128">
        <f t="shared" si="73"/>
        <v>0</v>
      </c>
      <c r="AA251" s="128">
        <f t="shared" si="73"/>
        <v>0</v>
      </c>
      <c r="AB251" s="128">
        <f t="shared" si="73"/>
        <v>0</v>
      </c>
      <c r="AC251" s="128">
        <f t="shared" si="73"/>
        <v>133.31</v>
      </c>
      <c r="AD251" s="131">
        <f t="shared" si="61"/>
        <v>133.31</v>
      </c>
      <c r="AE251" s="68"/>
      <c r="AF251" s="132"/>
      <c r="AG251" s="133" t="str">
        <f t="shared" si="69"/>
        <v>2.2.6.1.3</v>
      </c>
      <c r="AH251" s="154" t="s">
        <v>142</v>
      </c>
      <c r="AI251" s="135" t="s">
        <v>65</v>
      </c>
      <c r="AJ251" s="148" t="s">
        <v>379</v>
      </c>
      <c r="AK251" s="136" t="s">
        <v>380</v>
      </c>
      <c r="AL251" s="134" t="s">
        <v>210</v>
      </c>
      <c r="AM251" s="151">
        <v>0.96</v>
      </c>
      <c r="AN251" s="138">
        <v>111.63</v>
      </c>
      <c r="AO251" s="138">
        <f t="shared" si="74"/>
        <v>138.86000000000001</v>
      </c>
      <c r="AP251" s="139">
        <f t="shared" si="66"/>
        <v>107.16</v>
      </c>
      <c r="AQ251" s="139">
        <f t="shared" si="67"/>
        <v>133.31</v>
      </c>
      <c r="AR251" s="140" t="str">
        <f t="shared" si="68"/>
        <v>2.2.6.1.3</v>
      </c>
      <c r="AS251" s="141"/>
      <c r="AT251" s="142">
        <v>0.24390000000000001</v>
      </c>
      <c r="AU251" s="144">
        <f t="shared" si="70"/>
        <v>107.16</v>
      </c>
      <c r="AV251" s="144">
        <f t="shared" si="71"/>
        <v>133.31</v>
      </c>
      <c r="AW251" s="145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 s="67">
        <f>SUMIF(AF:AF,"SIM",BN:BN)</f>
        <v>0</v>
      </c>
    </row>
    <row r="252" spans="1:68" s="67" customFormat="1" ht="33">
      <c r="A252" s="125">
        <f t="shared" si="59"/>
        <v>241</v>
      </c>
      <c r="B252" s="125"/>
      <c r="C252" s="126">
        <v>2</v>
      </c>
      <c r="D252" s="126">
        <v>2</v>
      </c>
      <c r="E252" s="126">
        <v>6</v>
      </c>
      <c r="F252" s="126">
        <v>1</v>
      </c>
      <c r="G252" s="126">
        <v>4</v>
      </c>
      <c r="H252" s="126"/>
      <c r="I252"/>
      <c r="J252" s="127">
        <f t="shared" si="62"/>
        <v>5</v>
      </c>
      <c r="K252" s="128">
        <f t="shared" si="63"/>
        <v>2</v>
      </c>
      <c r="L252" s="128" t="str">
        <f t="shared" si="75"/>
        <v>2.2</v>
      </c>
      <c r="M252" s="128" t="str">
        <f t="shared" si="75"/>
        <v>2.2.6</v>
      </c>
      <c r="N252" s="128" t="str">
        <f t="shared" si="75"/>
        <v>2.2.6.1</v>
      </c>
      <c r="O252" s="128" t="str">
        <f t="shared" si="75"/>
        <v>2.2.6.1.4</v>
      </c>
      <c r="P252" s="129" t="str">
        <f t="shared" si="75"/>
        <v>2.2.6.1.4</v>
      </c>
      <c r="Q252" s="130">
        <f t="shared" si="64"/>
        <v>15.35</v>
      </c>
      <c r="R252" s="128">
        <f t="shared" si="72"/>
        <v>0</v>
      </c>
      <c r="S252" s="128">
        <f t="shared" si="72"/>
        <v>0</v>
      </c>
      <c r="T252" s="128">
        <f t="shared" si="72"/>
        <v>0</v>
      </c>
      <c r="U252" s="128">
        <f t="shared" si="72"/>
        <v>0</v>
      </c>
      <c r="V252" s="128">
        <f t="shared" si="72"/>
        <v>15.35</v>
      </c>
      <c r="W252" s="131">
        <f t="shared" si="60"/>
        <v>15.35</v>
      </c>
      <c r="X252" s="130">
        <f t="shared" si="65"/>
        <v>19.100000000000001</v>
      </c>
      <c r="Y252" s="128">
        <f t="shared" si="73"/>
        <v>0</v>
      </c>
      <c r="Z252" s="128">
        <f t="shared" si="73"/>
        <v>0</v>
      </c>
      <c r="AA252" s="128">
        <f t="shared" si="73"/>
        <v>0</v>
      </c>
      <c r="AB252" s="128">
        <f t="shared" si="73"/>
        <v>0</v>
      </c>
      <c r="AC252" s="128">
        <f t="shared" si="73"/>
        <v>19.100000000000001</v>
      </c>
      <c r="AD252" s="131">
        <f t="shared" si="61"/>
        <v>19.100000000000001</v>
      </c>
      <c r="AE252" s="68"/>
      <c r="AF252" s="132"/>
      <c r="AG252" s="133" t="str">
        <f t="shared" si="69"/>
        <v>2.2.6.1.4</v>
      </c>
      <c r="AH252" s="154" t="s">
        <v>143</v>
      </c>
      <c r="AI252" s="135" t="s">
        <v>65</v>
      </c>
      <c r="AJ252" s="148" t="s">
        <v>381</v>
      </c>
      <c r="AK252" s="136" t="s">
        <v>382</v>
      </c>
      <c r="AL252" s="134" t="s">
        <v>210</v>
      </c>
      <c r="AM252" s="151">
        <v>0.3</v>
      </c>
      <c r="AN252" s="138">
        <v>51.18</v>
      </c>
      <c r="AO252" s="138">
        <f t="shared" si="74"/>
        <v>63.66</v>
      </c>
      <c r="AP252" s="139">
        <f t="shared" si="66"/>
        <v>15.35</v>
      </c>
      <c r="AQ252" s="139">
        <f t="shared" si="67"/>
        <v>19.100000000000001</v>
      </c>
      <c r="AR252" s="140" t="str">
        <f t="shared" si="68"/>
        <v>2.2.6.1.4</v>
      </c>
      <c r="AS252" s="141"/>
      <c r="AT252" s="142">
        <v>0.24390000000000001</v>
      </c>
      <c r="AU252" s="144">
        <f t="shared" si="70"/>
        <v>15.35</v>
      </c>
      <c r="AV252" s="144">
        <f t="shared" si="71"/>
        <v>19.100000000000001</v>
      </c>
      <c r="AW252" s="145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 s="67">
        <f>SUMIF(AF:AF,"SIM",BN:BN)</f>
        <v>0</v>
      </c>
    </row>
    <row r="253" spans="1:68" s="67" customFormat="1" ht="15" customHeight="1">
      <c r="A253" s="125">
        <f t="shared" si="59"/>
        <v>242</v>
      </c>
      <c r="B253" s="125"/>
      <c r="C253" s="126">
        <v>2</v>
      </c>
      <c r="D253" s="126">
        <v>2</v>
      </c>
      <c r="E253" s="126">
        <v>6</v>
      </c>
      <c r="F253" s="126">
        <v>1</v>
      </c>
      <c r="G253" s="126">
        <v>5</v>
      </c>
      <c r="H253" s="126"/>
      <c r="I253"/>
      <c r="J253" s="127">
        <f t="shared" si="62"/>
        <v>5</v>
      </c>
      <c r="K253" s="128">
        <f t="shared" si="63"/>
        <v>2</v>
      </c>
      <c r="L253" s="128" t="str">
        <f t="shared" si="75"/>
        <v>2.2</v>
      </c>
      <c r="M253" s="128" t="str">
        <f t="shared" si="75"/>
        <v>2.2.6</v>
      </c>
      <c r="N253" s="128" t="str">
        <f t="shared" si="75"/>
        <v>2.2.6.1</v>
      </c>
      <c r="O253" s="128" t="str">
        <f t="shared" si="75"/>
        <v>2.2.6.1.5</v>
      </c>
      <c r="P253" s="129" t="str">
        <f t="shared" si="75"/>
        <v>2.2.6.1.5</v>
      </c>
      <c r="Q253" s="130">
        <f t="shared" si="64"/>
        <v>42.82</v>
      </c>
      <c r="R253" s="128">
        <f t="shared" si="72"/>
        <v>0</v>
      </c>
      <c r="S253" s="128">
        <f t="shared" si="72"/>
        <v>0</v>
      </c>
      <c r="T253" s="128">
        <f t="shared" si="72"/>
        <v>0</v>
      </c>
      <c r="U253" s="128">
        <f t="shared" si="72"/>
        <v>0</v>
      </c>
      <c r="V253" s="128">
        <f t="shared" si="72"/>
        <v>42.82</v>
      </c>
      <c r="W253" s="131">
        <f t="shared" si="60"/>
        <v>42.82</v>
      </c>
      <c r="X253" s="130">
        <f t="shared" si="65"/>
        <v>53.27</v>
      </c>
      <c r="Y253" s="128">
        <f t="shared" si="73"/>
        <v>0</v>
      </c>
      <c r="Z253" s="128">
        <f t="shared" si="73"/>
        <v>0</v>
      </c>
      <c r="AA253" s="128">
        <f t="shared" si="73"/>
        <v>0</v>
      </c>
      <c r="AB253" s="128">
        <f t="shared" si="73"/>
        <v>0</v>
      </c>
      <c r="AC253" s="128">
        <f t="shared" si="73"/>
        <v>53.27</v>
      </c>
      <c r="AD253" s="131">
        <f t="shared" si="61"/>
        <v>53.27</v>
      </c>
      <c r="AE253" s="68"/>
      <c r="AF253" s="132"/>
      <c r="AG253" s="133" t="str">
        <f t="shared" si="69"/>
        <v>2.2.6.1.5</v>
      </c>
      <c r="AH253" s="154" t="s">
        <v>144</v>
      </c>
      <c r="AI253" s="135" t="s">
        <v>65</v>
      </c>
      <c r="AJ253" s="148" t="s">
        <v>383</v>
      </c>
      <c r="AK253" s="136" t="s">
        <v>384</v>
      </c>
      <c r="AL253" s="134" t="s">
        <v>385</v>
      </c>
      <c r="AM253" s="151">
        <v>6.9000000000000006E-2</v>
      </c>
      <c r="AN253" s="138">
        <v>620.61</v>
      </c>
      <c r="AO253" s="138">
        <f t="shared" si="74"/>
        <v>771.98</v>
      </c>
      <c r="AP253" s="139">
        <f t="shared" si="66"/>
        <v>42.82</v>
      </c>
      <c r="AQ253" s="139">
        <f t="shared" si="67"/>
        <v>53.27</v>
      </c>
      <c r="AR253" s="140" t="str">
        <f t="shared" si="68"/>
        <v>2.2.6.1.5</v>
      </c>
      <c r="AS253" s="141"/>
      <c r="AT253" s="142">
        <v>0.24390000000000001</v>
      </c>
      <c r="AU253" s="144">
        <f t="shared" si="70"/>
        <v>42.82</v>
      </c>
      <c r="AV253" s="144">
        <f t="shared" si="71"/>
        <v>53.27</v>
      </c>
      <c r="AW253" s="145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</row>
    <row r="254" spans="1:68" s="67" customFormat="1" ht="15" customHeight="1">
      <c r="A254" s="125">
        <f t="shared" si="59"/>
        <v>243</v>
      </c>
      <c r="B254" s="125" t="s">
        <v>90</v>
      </c>
      <c r="C254" s="126">
        <v>2</v>
      </c>
      <c r="D254" s="126">
        <v>2</v>
      </c>
      <c r="E254" s="126">
        <v>6</v>
      </c>
      <c r="F254" s="126">
        <v>2</v>
      </c>
      <c r="G254" s="126"/>
      <c r="H254" s="126"/>
      <c r="I254"/>
      <c r="J254" s="127">
        <f t="shared" si="62"/>
        <v>4</v>
      </c>
      <c r="K254" s="128">
        <f t="shared" si="63"/>
        <v>2</v>
      </c>
      <c r="L254" s="128" t="str">
        <f t="shared" si="75"/>
        <v>2.2</v>
      </c>
      <c r="M254" s="128" t="str">
        <f t="shared" si="75"/>
        <v>2.2.6</v>
      </c>
      <c r="N254" s="128" t="str">
        <f t="shared" si="75"/>
        <v>2.2.6.2</v>
      </c>
      <c r="O254" s="128" t="str">
        <f t="shared" si="75"/>
        <v>2.2.6.2</v>
      </c>
      <c r="P254" s="129" t="str">
        <f t="shared" si="75"/>
        <v>2.2.6.2</v>
      </c>
      <c r="Q254" s="130">
        <f t="shared" si="64"/>
        <v>0</v>
      </c>
      <c r="R254" s="128">
        <f t="shared" si="72"/>
        <v>0</v>
      </c>
      <c r="S254" s="128">
        <f t="shared" si="72"/>
        <v>0</v>
      </c>
      <c r="T254" s="128">
        <f t="shared" si="72"/>
        <v>0</v>
      </c>
      <c r="U254" s="128">
        <f t="shared" si="72"/>
        <v>57368.43</v>
      </c>
      <c r="V254" s="128">
        <f t="shared" si="72"/>
        <v>0</v>
      </c>
      <c r="W254" s="131">
        <f t="shared" si="60"/>
        <v>0</v>
      </c>
      <c r="X254" s="130">
        <f t="shared" si="65"/>
        <v>0</v>
      </c>
      <c r="Y254" s="128">
        <f t="shared" si="73"/>
        <v>0</v>
      </c>
      <c r="Z254" s="128">
        <f t="shared" si="73"/>
        <v>0</v>
      </c>
      <c r="AA254" s="128">
        <f t="shared" si="73"/>
        <v>0</v>
      </c>
      <c r="AB254" s="128">
        <f t="shared" si="73"/>
        <v>71360.14</v>
      </c>
      <c r="AC254" s="128">
        <f t="shared" si="73"/>
        <v>0</v>
      </c>
      <c r="AD254" s="131">
        <f t="shared" si="61"/>
        <v>0</v>
      </c>
      <c r="AE254" s="68"/>
      <c r="AF254" s="132"/>
      <c r="AG254" s="133" t="str">
        <f t="shared" si="69"/>
        <v>2.2.6.2</v>
      </c>
      <c r="AH254" s="156"/>
      <c r="AI254" s="135" t="s">
        <v>73</v>
      </c>
      <c r="AJ254" s="148" t="s">
        <v>190</v>
      </c>
      <c r="AK254" s="136" t="s">
        <v>177</v>
      </c>
      <c r="AL254" s="134"/>
      <c r="AM254" s="155">
        <v>0</v>
      </c>
      <c r="AN254" s="138"/>
      <c r="AO254" s="138">
        <f t="shared" si="74"/>
        <v>0</v>
      </c>
      <c r="AP254" s="139">
        <f t="shared" si="66"/>
        <v>57368.43</v>
      </c>
      <c r="AQ254" s="139">
        <f t="shared" si="67"/>
        <v>71360.14</v>
      </c>
      <c r="AR254" s="140" t="str">
        <f t="shared" si="68"/>
        <v>2.2.6.2</v>
      </c>
      <c r="AS254" s="141"/>
      <c r="AT254" s="142">
        <v>0</v>
      </c>
      <c r="AU254" s="144" t="str">
        <f t="shared" si="70"/>
        <v/>
      </c>
      <c r="AV254" s="144">
        <f t="shared" si="71"/>
        <v>0</v>
      </c>
      <c r="AW254" s="145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</row>
    <row r="255" spans="1:68" s="67" customFormat="1" ht="28.9" customHeight="1">
      <c r="A255" s="125">
        <f t="shared" si="59"/>
        <v>244</v>
      </c>
      <c r="B255" s="125"/>
      <c r="C255" s="126">
        <v>2</v>
      </c>
      <c r="D255" s="126">
        <v>2</v>
      </c>
      <c r="E255" s="126">
        <v>6</v>
      </c>
      <c r="F255" s="126">
        <v>2</v>
      </c>
      <c r="G255" s="126">
        <v>1</v>
      </c>
      <c r="H255" s="126"/>
      <c r="I255"/>
      <c r="J255" s="127">
        <f t="shared" si="62"/>
        <v>5</v>
      </c>
      <c r="K255" s="128">
        <f t="shared" si="63"/>
        <v>2</v>
      </c>
      <c r="L255" s="128" t="str">
        <f t="shared" si="75"/>
        <v>2.2</v>
      </c>
      <c r="M255" s="128" t="str">
        <f t="shared" si="75"/>
        <v>2.2.6</v>
      </c>
      <c r="N255" s="128" t="str">
        <f t="shared" si="75"/>
        <v>2.2.6.2</v>
      </c>
      <c r="O255" s="128" t="str">
        <f t="shared" si="75"/>
        <v>2.2.6.2.1</v>
      </c>
      <c r="P255" s="129" t="str">
        <f t="shared" si="75"/>
        <v>2.2.6.2.1</v>
      </c>
      <c r="Q255" s="130">
        <f t="shared" si="64"/>
        <v>18189</v>
      </c>
      <c r="R255" s="128">
        <f t="shared" si="72"/>
        <v>0</v>
      </c>
      <c r="S255" s="128">
        <f t="shared" si="72"/>
        <v>0</v>
      </c>
      <c r="T255" s="128">
        <f t="shared" si="72"/>
        <v>0</v>
      </c>
      <c r="U255" s="128">
        <f t="shared" si="72"/>
        <v>0</v>
      </c>
      <c r="V255" s="128">
        <f t="shared" si="72"/>
        <v>18189</v>
      </c>
      <c r="W255" s="131">
        <f t="shared" si="60"/>
        <v>18189</v>
      </c>
      <c r="X255" s="130">
        <f t="shared" si="65"/>
        <v>22624.880000000001</v>
      </c>
      <c r="Y255" s="128">
        <f t="shared" si="73"/>
        <v>0</v>
      </c>
      <c r="Z255" s="128">
        <f t="shared" si="73"/>
        <v>0</v>
      </c>
      <c r="AA255" s="128">
        <f t="shared" si="73"/>
        <v>0</v>
      </c>
      <c r="AB255" s="128">
        <f t="shared" si="73"/>
        <v>0</v>
      </c>
      <c r="AC255" s="128">
        <f t="shared" si="73"/>
        <v>22624.880000000001</v>
      </c>
      <c r="AD255" s="131">
        <f t="shared" si="61"/>
        <v>22624.880000000001</v>
      </c>
      <c r="AE255" s="68"/>
      <c r="AF255" s="132"/>
      <c r="AG255" s="133" t="str">
        <f t="shared" si="69"/>
        <v>2.2.6.2.1</v>
      </c>
      <c r="AH255" s="154">
        <v>92755</v>
      </c>
      <c r="AI255" s="135" t="s">
        <v>62</v>
      </c>
      <c r="AJ255" s="148" t="s">
        <v>446</v>
      </c>
      <c r="AK255" s="136" t="s">
        <v>447</v>
      </c>
      <c r="AL255" s="134" t="s">
        <v>210</v>
      </c>
      <c r="AM255" s="151">
        <v>86</v>
      </c>
      <c r="AN255" s="138">
        <v>211.5</v>
      </c>
      <c r="AO255" s="138">
        <f t="shared" si="74"/>
        <v>263.08</v>
      </c>
      <c r="AP255" s="139">
        <f t="shared" si="66"/>
        <v>18189</v>
      </c>
      <c r="AQ255" s="139">
        <f t="shared" si="67"/>
        <v>22624.880000000001</v>
      </c>
      <c r="AR255" s="140" t="str">
        <f t="shared" si="68"/>
        <v>2.2.6.2.1</v>
      </c>
      <c r="AS255" s="141"/>
      <c r="AT255" s="142">
        <v>0.24390000000000001</v>
      </c>
      <c r="AU255" s="144">
        <f t="shared" si="70"/>
        <v>18189</v>
      </c>
      <c r="AV255" s="144">
        <f t="shared" si="71"/>
        <v>22624.880000000001</v>
      </c>
      <c r="AW255" s="14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 s="67">
        <f>SUMIF(AF:AF,"SIM",BN:BN)</f>
        <v>0</v>
      </c>
    </row>
    <row r="256" spans="1:68" s="67" customFormat="1" ht="28.9" customHeight="1">
      <c r="A256" s="125">
        <f t="shared" si="59"/>
        <v>245</v>
      </c>
      <c r="B256" s="125"/>
      <c r="C256" s="126">
        <v>2</v>
      </c>
      <c r="D256" s="126">
        <v>2</v>
      </c>
      <c r="E256" s="126">
        <v>6</v>
      </c>
      <c r="F256" s="126">
        <v>2</v>
      </c>
      <c r="G256" s="126">
        <v>2</v>
      </c>
      <c r="H256" s="126"/>
      <c r="I256"/>
      <c r="J256" s="127">
        <f t="shared" si="62"/>
        <v>5</v>
      </c>
      <c r="K256" s="128">
        <f t="shared" si="63"/>
        <v>2</v>
      </c>
      <c r="L256" s="128" t="str">
        <f t="shared" si="75"/>
        <v>2.2</v>
      </c>
      <c r="M256" s="128" t="str">
        <f t="shared" si="75"/>
        <v>2.2.6</v>
      </c>
      <c r="N256" s="128" t="str">
        <f t="shared" si="75"/>
        <v>2.2.6.2</v>
      </c>
      <c r="O256" s="128" t="str">
        <f t="shared" si="75"/>
        <v>2.2.6.2.2</v>
      </c>
      <c r="P256" s="129" t="str">
        <f t="shared" si="75"/>
        <v>2.2.6.2.2</v>
      </c>
      <c r="Q256" s="130">
        <f t="shared" si="64"/>
        <v>28196.18</v>
      </c>
      <c r="R256" s="128">
        <f t="shared" si="72"/>
        <v>0</v>
      </c>
      <c r="S256" s="128">
        <f t="shared" si="72"/>
        <v>0</v>
      </c>
      <c r="T256" s="128">
        <f t="shared" si="72"/>
        <v>0</v>
      </c>
      <c r="U256" s="128">
        <f t="shared" si="72"/>
        <v>0</v>
      </c>
      <c r="V256" s="128">
        <f t="shared" si="72"/>
        <v>28196.18</v>
      </c>
      <c r="W256" s="131">
        <f t="shared" si="60"/>
        <v>28196.18</v>
      </c>
      <c r="X256" s="130">
        <f t="shared" si="65"/>
        <v>35073.17</v>
      </c>
      <c r="Y256" s="128">
        <f t="shared" si="73"/>
        <v>0</v>
      </c>
      <c r="Z256" s="128">
        <f t="shared" si="73"/>
        <v>0</v>
      </c>
      <c r="AA256" s="128">
        <f t="shared" si="73"/>
        <v>0</v>
      </c>
      <c r="AB256" s="128">
        <f t="shared" si="73"/>
        <v>0</v>
      </c>
      <c r="AC256" s="128">
        <f t="shared" si="73"/>
        <v>35073.17</v>
      </c>
      <c r="AD256" s="131">
        <f t="shared" si="61"/>
        <v>35073.17</v>
      </c>
      <c r="AE256" s="68"/>
      <c r="AF256" s="132"/>
      <c r="AG256" s="133" t="str">
        <f t="shared" si="69"/>
        <v>2.2.6.2.2</v>
      </c>
      <c r="AH256" s="154" t="s">
        <v>178</v>
      </c>
      <c r="AI256" s="135" t="s">
        <v>65</v>
      </c>
      <c r="AJ256" s="148" t="s">
        <v>448</v>
      </c>
      <c r="AK256" s="136" t="s">
        <v>449</v>
      </c>
      <c r="AL256" s="134" t="s">
        <v>235</v>
      </c>
      <c r="AM256" s="151">
        <v>32.25</v>
      </c>
      <c r="AN256" s="138">
        <v>874.3</v>
      </c>
      <c r="AO256" s="138">
        <f t="shared" si="74"/>
        <v>1087.54</v>
      </c>
      <c r="AP256" s="139">
        <f t="shared" si="66"/>
        <v>28196.18</v>
      </c>
      <c r="AQ256" s="139">
        <f t="shared" si="67"/>
        <v>35073.17</v>
      </c>
      <c r="AR256" s="140" t="str">
        <f t="shared" si="68"/>
        <v>2.2.6.2.2</v>
      </c>
      <c r="AS256" s="141"/>
      <c r="AT256" s="142">
        <v>0.24390000000000001</v>
      </c>
      <c r="AU256" s="144">
        <f t="shared" si="70"/>
        <v>28196.18</v>
      </c>
      <c r="AV256" s="144">
        <f t="shared" si="71"/>
        <v>35073.17</v>
      </c>
      <c r="AW256" s="145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 s="67">
        <f>SUMIF(AF:AF,"SIM",BN:BN)</f>
        <v>0</v>
      </c>
    </row>
    <row r="257" spans="1:69" s="67" customFormat="1" ht="28.9" customHeight="1">
      <c r="A257" s="125">
        <f t="shared" si="59"/>
        <v>246</v>
      </c>
      <c r="B257" s="125"/>
      <c r="C257" s="126">
        <v>2</v>
      </c>
      <c r="D257" s="126">
        <v>2</v>
      </c>
      <c r="E257" s="126">
        <v>6</v>
      </c>
      <c r="F257" s="126">
        <v>2</v>
      </c>
      <c r="G257" s="126">
        <v>3</v>
      </c>
      <c r="H257" s="126"/>
      <c r="I257"/>
      <c r="J257" s="127">
        <f t="shared" si="62"/>
        <v>5</v>
      </c>
      <c r="K257" s="128">
        <f t="shared" si="63"/>
        <v>2</v>
      </c>
      <c r="L257" s="128" t="str">
        <f t="shared" si="75"/>
        <v>2.2</v>
      </c>
      <c r="M257" s="128" t="str">
        <f t="shared" si="75"/>
        <v>2.2.6</v>
      </c>
      <c r="N257" s="128" t="str">
        <f t="shared" si="75"/>
        <v>2.2.6.2</v>
      </c>
      <c r="O257" s="128" t="str">
        <f t="shared" si="75"/>
        <v>2.2.6.2.3</v>
      </c>
      <c r="P257" s="129" t="str">
        <f t="shared" si="75"/>
        <v>2.2.6.2.3</v>
      </c>
      <c r="Q257" s="130">
        <f t="shared" si="64"/>
        <v>5074.26</v>
      </c>
      <c r="R257" s="128">
        <f t="shared" si="72"/>
        <v>0</v>
      </c>
      <c r="S257" s="128">
        <f t="shared" si="72"/>
        <v>0</v>
      </c>
      <c r="T257" s="128">
        <f t="shared" si="72"/>
        <v>0</v>
      </c>
      <c r="U257" s="128">
        <f t="shared" si="72"/>
        <v>0</v>
      </c>
      <c r="V257" s="128">
        <f t="shared" si="72"/>
        <v>5074.26</v>
      </c>
      <c r="W257" s="131">
        <f t="shared" si="60"/>
        <v>5074.26</v>
      </c>
      <c r="X257" s="130">
        <f t="shared" si="65"/>
        <v>6311.9</v>
      </c>
      <c r="Y257" s="128">
        <f t="shared" si="73"/>
        <v>0</v>
      </c>
      <c r="Z257" s="128">
        <f t="shared" si="73"/>
        <v>0</v>
      </c>
      <c r="AA257" s="128">
        <f t="shared" si="73"/>
        <v>0</v>
      </c>
      <c r="AB257" s="128">
        <f t="shared" si="73"/>
        <v>0</v>
      </c>
      <c r="AC257" s="128">
        <f t="shared" si="73"/>
        <v>6311.9</v>
      </c>
      <c r="AD257" s="131">
        <f t="shared" si="61"/>
        <v>6311.9</v>
      </c>
      <c r="AE257" s="68"/>
      <c r="AF257" s="132"/>
      <c r="AG257" s="133" t="str">
        <f t="shared" si="69"/>
        <v>2.2.6.2.3</v>
      </c>
      <c r="AH257" s="154">
        <v>97086</v>
      </c>
      <c r="AI257" s="135" t="s">
        <v>62</v>
      </c>
      <c r="AJ257" s="148" t="s">
        <v>450</v>
      </c>
      <c r="AK257" s="136" t="s">
        <v>451</v>
      </c>
      <c r="AL257" s="134" t="s">
        <v>210</v>
      </c>
      <c r="AM257" s="151">
        <v>37.71</v>
      </c>
      <c r="AN257" s="138">
        <v>134.56</v>
      </c>
      <c r="AO257" s="138">
        <f t="shared" si="74"/>
        <v>167.38</v>
      </c>
      <c r="AP257" s="139">
        <f t="shared" si="66"/>
        <v>5074.26</v>
      </c>
      <c r="AQ257" s="139">
        <f t="shared" si="67"/>
        <v>6311.9</v>
      </c>
      <c r="AR257" s="140" t="str">
        <f t="shared" si="68"/>
        <v>2.2.6.2.3</v>
      </c>
      <c r="AS257" s="141"/>
      <c r="AT257" s="142">
        <v>0.24390000000000001</v>
      </c>
      <c r="AU257" s="144">
        <f t="shared" si="70"/>
        <v>5074.26</v>
      </c>
      <c r="AV257" s="144">
        <f t="shared" si="71"/>
        <v>6311.9</v>
      </c>
      <c r="AW257" s="145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 s="67">
        <f>SUMIF(AF:AF,"SIM",BN:BN)</f>
        <v>0</v>
      </c>
    </row>
    <row r="258" spans="1:69" s="67" customFormat="1" ht="28.9" customHeight="1">
      <c r="A258" s="125">
        <f t="shared" si="59"/>
        <v>247</v>
      </c>
      <c r="B258" s="125"/>
      <c r="C258" s="126">
        <v>2</v>
      </c>
      <c r="D258" s="126">
        <v>2</v>
      </c>
      <c r="E258" s="126">
        <v>6</v>
      </c>
      <c r="F258" s="126">
        <v>2</v>
      </c>
      <c r="G258" s="126">
        <v>4</v>
      </c>
      <c r="H258" s="126"/>
      <c r="I258"/>
      <c r="J258" s="127">
        <f t="shared" si="62"/>
        <v>5</v>
      </c>
      <c r="K258" s="128">
        <f t="shared" si="63"/>
        <v>2</v>
      </c>
      <c r="L258" s="128" t="str">
        <f t="shared" si="75"/>
        <v>2.2</v>
      </c>
      <c r="M258" s="128" t="str">
        <f t="shared" si="75"/>
        <v>2.2.6</v>
      </c>
      <c r="N258" s="128" t="str">
        <f t="shared" si="75"/>
        <v>2.2.6.2</v>
      </c>
      <c r="O258" s="128" t="str">
        <f t="shared" si="75"/>
        <v>2.2.6.2.4</v>
      </c>
      <c r="P258" s="129" t="str">
        <f t="shared" si="75"/>
        <v>2.2.6.2.4</v>
      </c>
      <c r="Q258" s="130">
        <f t="shared" si="64"/>
        <v>5500.59</v>
      </c>
      <c r="R258" s="128">
        <f t="shared" si="72"/>
        <v>0</v>
      </c>
      <c r="S258" s="128">
        <f t="shared" si="72"/>
        <v>0</v>
      </c>
      <c r="T258" s="128">
        <f t="shared" si="72"/>
        <v>0</v>
      </c>
      <c r="U258" s="128">
        <f t="shared" si="72"/>
        <v>0</v>
      </c>
      <c r="V258" s="128">
        <f t="shared" si="72"/>
        <v>5500.59</v>
      </c>
      <c r="W258" s="131">
        <f t="shared" si="60"/>
        <v>5500.59</v>
      </c>
      <c r="X258" s="130">
        <f t="shared" si="65"/>
        <v>6842.19</v>
      </c>
      <c r="Y258" s="128">
        <f t="shared" si="73"/>
        <v>0</v>
      </c>
      <c r="Z258" s="128">
        <f t="shared" si="73"/>
        <v>0</v>
      </c>
      <c r="AA258" s="128">
        <f t="shared" si="73"/>
        <v>0</v>
      </c>
      <c r="AB258" s="128">
        <f t="shared" si="73"/>
        <v>0</v>
      </c>
      <c r="AC258" s="128">
        <f t="shared" si="73"/>
        <v>6842.19</v>
      </c>
      <c r="AD258" s="131">
        <f t="shared" si="61"/>
        <v>6842.19</v>
      </c>
      <c r="AE258" s="68"/>
      <c r="AF258" s="132"/>
      <c r="AG258" s="133" t="str">
        <f t="shared" si="69"/>
        <v>2.2.6.2.4</v>
      </c>
      <c r="AH258" s="154">
        <v>39849</v>
      </c>
      <c r="AI258" s="135" t="s">
        <v>63</v>
      </c>
      <c r="AJ258" s="148" t="s">
        <v>297</v>
      </c>
      <c r="AK258" s="136" t="s">
        <v>298</v>
      </c>
      <c r="AL258" s="134" t="s">
        <v>299</v>
      </c>
      <c r="AM258" s="151">
        <v>12.356999999999999</v>
      </c>
      <c r="AN258" s="138">
        <v>445.14</v>
      </c>
      <c r="AO258" s="138">
        <f t="shared" si="74"/>
        <v>553.71</v>
      </c>
      <c r="AP258" s="139">
        <f t="shared" si="66"/>
        <v>5500.59</v>
      </c>
      <c r="AQ258" s="139">
        <f t="shared" si="67"/>
        <v>6842.19</v>
      </c>
      <c r="AR258" s="140" t="str">
        <f t="shared" si="68"/>
        <v>2.2.6.2.4</v>
      </c>
      <c r="AS258" s="141"/>
      <c r="AT258" s="142">
        <v>0.24390000000000001</v>
      </c>
      <c r="AU258" s="144">
        <f t="shared" si="70"/>
        <v>5500.59</v>
      </c>
      <c r="AV258" s="144">
        <f t="shared" si="71"/>
        <v>6842.19</v>
      </c>
      <c r="AW258" s="145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 s="67">
        <f>SUMIF(AF:AF,"SIM",BN:BN)</f>
        <v>0</v>
      </c>
    </row>
    <row r="259" spans="1:69" s="67" customFormat="1" ht="30" customHeight="1">
      <c r="A259" s="125">
        <f t="shared" si="59"/>
        <v>248</v>
      </c>
      <c r="B259" s="125"/>
      <c r="C259" s="126">
        <v>2</v>
      </c>
      <c r="D259" s="126">
        <v>2</v>
      </c>
      <c r="E259" s="126">
        <v>6</v>
      </c>
      <c r="F259" s="126">
        <v>2</v>
      </c>
      <c r="G259" s="126">
        <v>5</v>
      </c>
      <c r="H259" s="126"/>
      <c r="I259"/>
      <c r="J259" s="127">
        <f t="shared" si="62"/>
        <v>5</v>
      </c>
      <c r="K259" s="128">
        <f t="shared" si="63"/>
        <v>2</v>
      </c>
      <c r="L259" s="128" t="str">
        <f t="shared" si="75"/>
        <v>2.2</v>
      </c>
      <c r="M259" s="128" t="str">
        <f t="shared" si="75"/>
        <v>2.2.6</v>
      </c>
      <c r="N259" s="128" t="str">
        <f t="shared" si="75"/>
        <v>2.2.6.2</v>
      </c>
      <c r="O259" s="128" t="str">
        <f t="shared" si="75"/>
        <v>2.2.6.2.5</v>
      </c>
      <c r="P259" s="129" t="str">
        <f t="shared" si="75"/>
        <v>2.2.6.2.5</v>
      </c>
      <c r="Q259" s="130">
        <f t="shared" si="64"/>
        <v>408.4</v>
      </c>
      <c r="R259" s="128">
        <f t="shared" si="72"/>
        <v>0</v>
      </c>
      <c r="S259" s="128">
        <f t="shared" si="72"/>
        <v>0</v>
      </c>
      <c r="T259" s="128">
        <f t="shared" si="72"/>
        <v>0</v>
      </c>
      <c r="U259" s="128">
        <f t="shared" si="72"/>
        <v>0</v>
      </c>
      <c r="V259" s="128">
        <f t="shared" si="72"/>
        <v>408.4</v>
      </c>
      <c r="W259" s="131">
        <f t="shared" si="60"/>
        <v>408.4</v>
      </c>
      <c r="X259" s="130">
        <f t="shared" si="65"/>
        <v>508</v>
      </c>
      <c r="Y259" s="128">
        <f t="shared" si="73"/>
        <v>0</v>
      </c>
      <c r="Z259" s="128">
        <f t="shared" si="73"/>
        <v>0</v>
      </c>
      <c r="AA259" s="128">
        <f t="shared" si="73"/>
        <v>0</v>
      </c>
      <c r="AB259" s="128">
        <f t="shared" si="73"/>
        <v>0</v>
      </c>
      <c r="AC259" s="128">
        <f t="shared" si="73"/>
        <v>508</v>
      </c>
      <c r="AD259" s="131">
        <f t="shared" si="61"/>
        <v>508</v>
      </c>
      <c r="AE259" s="68"/>
      <c r="AF259" s="132"/>
      <c r="AG259" s="133" t="str">
        <f t="shared" si="69"/>
        <v>2.2.6.2.5</v>
      </c>
      <c r="AH259" s="154">
        <v>103673</v>
      </c>
      <c r="AI259" s="135" t="s">
        <v>62</v>
      </c>
      <c r="AJ259" s="148" t="s">
        <v>300</v>
      </c>
      <c r="AK259" s="136" t="s">
        <v>301</v>
      </c>
      <c r="AL259" s="134" t="s">
        <v>235</v>
      </c>
      <c r="AM259" s="151">
        <v>12.356999999999999</v>
      </c>
      <c r="AN259" s="138">
        <v>33.049999999999997</v>
      </c>
      <c r="AO259" s="138">
        <f t="shared" si="74"/>
        <v>41.11</v>
      </c>
      <c r="AP259" s="139">
        <f t="shared" si="66"/>
        <v>408.4</v>
      </c>
      <c r="AQ259" s="139">
        <f t="shared" si="67"/>
        <v>508</v>
      </c>
      <c r="AR259" s="140" t="str">
        <f t="shared" si="68"/>
        <v>2.2.6.2.5</v>
      </c>
      <c r="AS259" s="141"/>
      <c r="AT259" s="142">
        <v>0.24390000000000001</v>
      </c>
      <c r="AU259" s="144">
        <f t="shared" si="70"/>
        <v>408.4</v>
      </c>
      <c r="AV259" s="144">
        <f t="shared" si="71"/>
        <v>508</v>
      </c>
      <c r="AW259" s="145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 s="67">
        <f>SUMIF(AF:AF,"SIM",BN:BN)</f>
        <v>0</v>
      </c>
    </row>
    <row r="260" spans="1:69" s="67" customFormat="1" ht="15" customHeight="1">
      <c r="A260" s="125">
        <f t="shared" si="59"/>
        <v>249</v>
      </c>
      <c r="B260" s="125" t="s">
        <v>69</v>
      </c>
      <c r="C260" s="126">
        <v>2</v>
      </c>
      <c r="D260" s="126">
        <v>3</v>
      </c>
      <c r="E260" s="126"/>
      <c r="F260" s="126"/>
      <c r="G260" s="126"/>
      <c r="H260" s="126"/>
      <c r="I260"/>
      <c r="J260" s="127">
        <f t="shared" si="62"/>
        <v>2</v>
      </c>
      <c r="K260" s="128">
        <f t="shared" si="63"/>
        <v>2</v>
      </c>
      <c r="L260" s="128" t="str">
        <f t="shared" si="75"/>
        <v>2.3</v>
      </c>
      <c r="M260" s="128" t="str">
        <f t="shared" si="75"/>
        <v>2.3</v>
      </c>
      <c r="N260" s="128" t="str">
        <f t="shared" si="75"/>
        <v>2.3</v>
      </c>
      <c r="O260" s="128" t="str">
        <f t="shared" si="75"/>
        <v>2.3</v>
      </c>
      <c r="P260" s="129" t="str">
        <f t="shared" si="75"/>
        <v>2.3</v>
      </c>
      <c r="Q260" s="130">
        <f t="shared" si="64"/>
        <v>0</v>
      </c>
      <c r="R260" s="128">
        <f t="shared" si="72"/>
        <v>0</v>
      </c>
      <c r="S260" s="128">
        <f t="shared" si="72"/>
        <v>1668266.6099999999</v>
      </c>
      <c r="T260" s="128">
        <f t="shared" si="72"/>
        <v>0</v>
      </c>
      <c r="U260" s="128">
        <f t="shared" si="72"/>
        <v>0</v>
      </c>
      <c r="V260" s="128">
        <f t="shared" si="72"/>
        <v>0</v>
      </c>
      <c r="W260" s="131">
        <f t="shared" si="60"/>
        <v>0</v>
      </c>
      <c r="X260" s="130">
        <f t="shared" si="65"/>
        <v>0</v>
      </c>
      <c r="Y260" s="128">
        <f t="shared" si="73"/>
        <v>0</v>
      </c>
      <c r="Z260" s="128">
        <f t="shared" si="73"/>
        <v>2062561.8500000006</v>
      </c>
      <c r="AA260" s="128">
        <f t="shared" si="73"/>
        <v>0</v>
      </c>
      <c r="AB260" s="128">
        <f t="shared" si="73"/>
        <v>0</v>
      </c>
      <c r="AC260" s="128">
        <f t="shared" si="73"/>
        <v>0</v>
      </c>
      <c r="AD260" s="131">
        <f t="shared" si="61"/>
        <v>0</v>
      </c>
      <c r="AE260" s="68"/>
      <c r="AF260" s="132"/>
      <c r="AG260" s="133" t="str">
        <f t="shared" si="69"/>
        <v>2.3</v>
      </c>
      <c r="AH260" s="134"/>
      <c r="AI260" s="135" t="s">
        <v>73</v>
      </c>
      <c r="AJ260" s="148" t="s">
        <v>190</v>
      </c>
      <c r="AK260" s="136" t="s">
        <v>179</v>
      </c>
      <c r="AL260" s="134"/>
      <c r="AM260" s="137">
        <v>0</v>
      </c>
      <c r="AN260" s="138"/>
      <c r="AO260" s="138"/>
      <c r="AP260" s="139">
        <f t="shared" si="66"/>
        <v>1668266.6099999999</v>
      </c>
      <c r="AQ260" s="139">
        <f t="shared" si="67"/>
        <v>2062561.8500000006</v>
      </c>
      <c r="AR260" s="140" t="str">
        <f t="shared" si="68"/>
        <v>2.3</v>
      </c>
      <c r="AS260" s="141"/>
      <c r="AT260" s="142">
        <v>0</v>
      </c>
      <c r="AU260" s="144" t="str">
        <f t="shared" si="70"/>
        <v/>
      </c>
      <c r="AV260" s="144">
        <f t="shared" si="71"/>
        <v>0</v>
      </c>
      <c r="AW260" s="145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 s="146"/>
      <c r="BQ260" s="146"/>
    </row>
    <row r="261" spans="1:69" s="67" customFormat="1" ht="15" customHeight="1">
      <c r="A261" s="125">
        <f t="shared" si="59"/>
        <v>250</v>
      </c>
      <c r="B261" s="125" t="s">
        <v>80</v>
      </c>
      <c r="C261" s="126">
        <v>2</v>
      </c>
      <c r="D261" s="126">
        <v>3</v>
      </c>
      <c r="E261" s="126">
        <v>1</v>
      </c>
      <c r="F261" s="126"/>
      <c r="G261" s="126"/>
      <c r="H261" s="126"/>
      <c r="I261"/>
      <c r="J261" s="127">
        <f t="shared" si="62"/>
        <v>3</v>
      </c>
      <c r="K261" s="128">
        <f t="shared" si="63"/>
        <v>2</v>
      </c>
      <c r="L261" s="128" t="str">
        <f t="shared" si="75"/>
        <v>2.3</v>
      </c>
      <c r="M261" s="128" t="str">
        <f t="shared" si="75"/>
        <v>2.3.1</v>
      </c>
      <c r="N261" s="128" t="str">
        <f t="shared" si="75"/>
        <v>2.3.1</v>
      </c>
      <c r="O261" s="128" t="str">
        <f t="shared" si="75"/>
        <v>2.3.1</v>
      </c>
      <c r="P261" s="129" t="str">
        <f t="shared" si="75"/>
        <v>2.3.1</v>
      </c>
      <c r="Q261" s="130">
        <f t="shared" si="64"/>
        <v>0</v>
      </c>
      <c r="R261" s="128">
        <f t="shared" si="72"/>
        <v>0</v>
      </c>
      <c r="S261" s="128">
        <f t="shared" si="72"/>
        <v>0</v>
      </c>
      <c r="T261" s="128">
        <f t="shared" si="72"/>
        <v>77291.650000000009</v>
      </c>
      <c r="U261" s="128">
        <f t="shared" si="72"/>
        <v>0</v>
      </c>
      <c r="V261" s="128">
        <f t="shared" si="72"/>
        <v>0</v>
      </c>
      <c r="W261" s="131">
        <f t="shared" si="60"/>
        <v>0</v>
      </c>
      <c r="X261" s="130">
        <f t="shared" si="65"/>
        <v>0</v>
      </c>
      <c r="Y261" s="128">
        <f t="shared" si="73"/>
        <v>0</v>
      </c>
      <c r="Z261" s="128">
        <f t="shared" si="73"/>
        <v>0</v>
      </c>
      <c r="AA261" s="128">
        <f t="shared" si="73"/>
        <v>96145.430000000008</v>
      </c>
      <c r="AB261" s="128">
        <f t="shared" si="73"/>
        <v>0</v>
      </c>
      <c r="AC261" s="128">
        <f t="shared" si="73"/>
        <v>0</v>
      </c>
      <c r="AD261" s="131">
        <f t="shared" si="61"/>
        <v>0</v>
      </c>
      <c r="AE261" s="68"/>
      <c r="AF261" s="132"/>
      <c r="AG261" s="133" t="str">
        <f t="shared" si="69"/>
        <v>2.3.1</v>
      </c>
      <c r="AH261" s="134"/>
      <c r="AI261" s="135" t="s">
        <v>73</v>
      </c>
      <c r="AJ261" s="148" t="s">
        <v>190</v>
      </c>
      <c r="AK261" s="136" t="s">
        <v>81</v>
      </c>
      <c r="AL261" s="134"/>
      <c r="AM261" s="137">
        <v>0</v>
      </c>
      <c r="AN261" s="138"/>
      <c r="AO261" s="138"/>
      <c r="AP261" s="139">
        <f t="shared" si="66"/>
        <v>77291.650000000009</v>
      </c>
      <c r="AQ261" s="139">
        <f t="shared" si="67"/>
        <v>96145.430000000008</v>
      </c>
      <c r="AR261" s="140" t="str">
        <f t="shared" si="68"/>
        <v>2.3.1</v>
      </c>
      <c r="AS261" s="141"/>
      <c r="AT261" s="142">
        <v>0</v>
      </c>
      <c r="AU261" s="144" t="str">
        <f t="shared" si="70"/>
        <v/>
      </c>
      <c r="AV261" s="144">
        <f t="shared" si="71"/>
        <v>0</v>
      </c>
      <c r="AW261" s="145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 s="146"/>
      <c r="BQ261" s="146"/>
    </row>
    <row r="262" spans="1:69" s="67" customFormat="1" ht="15" customHeight="1">
      <c r="A262" s="125">
        <f t="shared" si="59"/>
        <v>251</v>
      </c>
      <c r="B262" s="125"/>
      <c r="C262" s="126">
        <v>2</v>
      </c>
      <c r="D262" s="126">
        <v>3</v>
      </c>
      <c r="E262" s="126">
        <v>1</v>
      </c>
      <c r="F262" s="126">
        <v>1</v>
      </c>
      <c r="G262" s="126"/>
      <c r="H262" s="126"/>
      <c r="I262"/>
      <c r="J262" s="127">
        <f t="shared" si="62"/>
        <v>4</v>
      </c>
      <c r="K262" s="128">
        <f t="shared" si="63"/>
        <v>2</v>
      </c>
      <c r="L262" s="128" t="str">
        <f t="shared" si="75"/>
        <v>2.3</v>
      </c>
      <c r="M262" s="128" t="str">
        <f t="shared" si="75"/>
        <v>2.3.1</v>
      </c>
      <c r="N262" s="128" t="str">
        <f t="shared" si="75"/>
        <v>2.3.1.1</v>
      </c>
      <c r="O262" s="128" t="str">
        <f t="shared" si="75"/>
        <v>2.3.1.1</v>
      </c>
      <c r="P262" s="129" t="str">
        <f t="shared" si="75"/>
        <v>2.3.1.1</v>
      </c>
      <c r="Q262" s="130">
        <f t="shared" si="64"/>
        <v>4413.8999999999996</v>
      </c>
      <c r="R262" s="128">
        <f t="shared" si="72"/>
        <v>0</v>
      </c>
      <c r="S262" s="128">
        <f t="shared" si="72"/>
        <v>0</v>
      </c>
      <c r="T262" s="128">
        <f t="shared" si="72"/>
        <v>0</v>
      </c>
      <c r="U262" s="128">
        <f t="shared" si="72"/>
        <v>4413.8999999999996</v>
      </c>
      <c r="V262" s="128">
        <f t="shared" si="72"/>
        <v>0</v>
      </c>
      <c r="W262" s="131">
        <f t="shared" si="60"/>
        <v>0</v>
      </c>
      <c r="X262" s="130">
        <f t="shared" si="65"/>
        <v>5490.45</v>
      </c>
      <c r="Y262" s="128">
        <f t="shared" si="73"/>
        <v>0</v>
      </c>
      <c r="Z262" s="128">
        <f t="shared" si="73"/>
        <v>0</v>
      </c>
      <c r="AA262" s="128">
        <f t="shared" si="73"/>
        <v>0</v>
      </c>
      <c r="AB262" s="128">
        <f t="shared" si="73"/>
        <v>5490.45</v>
      </c>
      <c r="AC262" s="128">
        <f t="shared" si="73"/>
        <v>0</v>
      </c>
      <c r="AD262" s="131">
        <f t="shared" si="61"/>
        <v>0</v>
      </c>
      <c r="AE262" s="68"/>
      <c r="AF262" s="132" t="s">
        <v>71</v>
      </c>
      <c r="AG262" s="133" t="str">
        <f t="shared" si="69"/>
        <v>2.3.1.1</v>
      </c>
      <c r="AH262" s="150" t="s">
        <v>82</v>
      </c>
      <c r="AI262" s="135" t="s">
        <v>65</v>
      </c>
      <c r="AJ262" s="148" t="s">
        <v>211</v>
      </c>
      <c r="AK262" s="136" t="s">
        <v>212</v>
      </c>
      <c r="AL262" s="134" t="s">
        <v>210</v>
      </c>
      <c r="AM262" s="151">
        <v>7.5</v>
      </c>
      <c r="AN262" s="138">
        <v>588.52</v>
      </c>
      <c r="AO262" s="138">
        <f t="shared" ref="AO262:AO270" si="76">IF(AN262&lt;&gt;"",ROUND(AN262*(1+AT262),2),0)</f>
        <v>732.06</v>
      </c>
      <c r="AP262" s="139">
        <f t="shared" si="66"/>
        <v>4413.8999999999996</v>
      </c>
      <c r="AQ262" s="139">
        <f t="shared" si="67"/>
        <v>5490.45</v>
      </c>
      <c r="AR262" s="140" t="str">
        <f t="shared" si="68"/>
        <v>2.3.1.1</v>
      </c>
      <c r="AS262" s="141" t="s">
        <v>73</v>
      </c>
      <c r="AT262" s="142">
        <v>0.24390000000000001</v>
      </c>
      <c r="AU262" s="144">
        <f t="shared" si="70"/>
        <v>4413.8999999999996</v>
      </c>
      <c r="AV262" s="144">
        <f t="shared" si="71"/>
        <v>5490.45</v>
      </c>
      <c r="AW262" s="145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</row>
    <row r="263" spans="1:69" s="67" customFormat="1" ht="32.450000000000003" customHeight="1">
      <c r="A263" s="125">
        <f t="shared" si="59"/>
        <v>252</v>
      </c>
      <c r="B263" s="125"/>
      <c r="C263" s="126">
        <v>2</v>
      </c>
      <c r="D263" s="126">
        <v>3</v>
      </c>
      <c r="E263" s="126">
        <v>1</v>
      </c>
      <c r="F263" s="126">
        <v>2</v>
      </c>
      <c r="G263" s="126"/>
      <c r="H263" s="126"/>
      <c r="I263"/>
      <c r="J263" s="127">
        <f t="shared" si="62"/>
        <v>4</v>
      </c>
      <c r="K263" s="128">
        <f t="shared" si="63"/>
        <v>2</v>
      </c>
      <c r="L263" s="128" t="str">
        <f t="shared" si="75"/>
        <v>2.3</v>
      </c>
      <c r="M263" s="128" t="str">
        <f t="shared" si="75"/>
        <v>2.3.1</v>
      </c>
      <c r="N263" s="128" t="str">
        <f t="shared" si="75"/>
        <v>2.3.1.2</v>
      </c>
      <c r="O263" s="128" t="str">
        <f t="shared" si="75"/>
        <v>2.3.1.2</v>
      </c>
      <c r="P263" s="129" t="str">
        <f t="shared" si="75"/>
        <v>2.3.1.2</v>
      </c>
      <c r="Q263" s="130">
        <f t="shared" si="64"/>
        <v>545</v>
      </c>
      <c r="R263" s="128">
        <f t="shared" si="72"/>
        <v>0</v>
      </c>
      <c r="S263" s="128">
        <f t="shared" si="72"/>
        <v>0</v>
      </c>
      <c r="T263" s="128">
        <f t="shared" si="72"/>
        <v>0</v>
      </c>
      <c r="U263" s="128">
        <f t="shared" si="72"/>
        <v>545</v>
      </c>
      <c r="V263" s="128">
        <f t="shared" si="72"/>
        <v>0</v>
      </c>
      <c r="W263" s="131">
        <f t="shared" si="60"/>
        <v>0</v>
      </c>
      <c r="X263" s="130">
        <f t="shared" si="65"/>
        <v>680</v>
      </c>
      <c r="Y263" s="128">
        <f t="shared" si="73"/>
        <v>0</v>
      </c>
      <c r="Z263" s="128">
        <f t="shared" si="73"/>
        <v>0</v>
      </c>
      <c r="AA263" s="128">
        <f t="shared" si="73"/>
        <v>0</v>
      </c>
      <c r="AB263" s="128">
        <f t="shared" si="73"/>
        <v>680</v>
      </c>
      <c r="AC263" s="128">
        <f t="shared" si="73"/>
        <v>0</v>
      </c>
      <c r="AD263" s="131">
        <f t="shared" si="61"/>
        <v>0</v>
      </c>
      <c r="AE263" s="68"/>
      <c r="AF263" s="132" t="s">
        <v>71</v>
      </c>
      <c r="AG263" s="133" t="str">
        <f t="shared" si="69"/>
        <v>2.3.1.2</v>
      </c>
      <c r="AH263" s="150" t="s">
        <v>83</v>
      </c>
      <c r="AI263" s="135" t="s">
        <v>65</v>
      </c>
      <c r="AJ263" s="148" t="s">
        <v>213</v>
      </c>
      <c r="AK263" s="136" t="s">
        <v>214</v>
      </c>
      <c r="AL263" s="134" t="s">
        <v>215</v>
      </c>
      <c r="AM263" s="151">
        <v>500</v>
      </c>
      <c r="AN263" s="138">
        <v>1.0900000000000001</v>
      </c>
      <c r="AO263" s="138">
        <f t="shared" si="76"/>
        <v>1.36</v>
      </c>
      <c r="AP263" s="139">
        <f t="shared" si="66"/>
        <v>545</v>
      </c>
      <c r="AQ263" s="139">
        <f t="shared" si="67"/>
        <v>680</v>
      </c>
      <c r="AR263" s="140" t="str">
        <f t="shared" si="68"/>
        <v>2.3.1.2</v>
      </c>
      <c r="AS263" s="141" t="s">
        <v>73</v>
      </c>
      <c r="AT263" s="142">
        <v>0.24390000000000001</v>
      </c>
      <c r="AU263" s="144">
        <f t="shared" si="70"/>
        <v>545</v>
      </c>
      <c r="AV263" s="144">
        <f t="shared" si="71"/>
        <v>680</v>
      </c>
      <c r="AW263" s="145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</row>
    <row r="264" spans="1:69" s="67" customFormat="1" ht="15" customHeight="1">
      <c r="A264" s="125">
        <f t="shared" si="59"/>
        <v>253</v>
      </c>
      <c r="B264" s="125"/>
      <c r="C264" s="126">
        <v>2</v>
      </c>
      <c r="D264" s="126">
        <v>3</v>
      </c>
      <c r="E264" s="126">
        <v>1</v>
      </c>
      <c r="F264" s="126">
        <v>3</v>
      </c>
      <c r="G264" s="126"/>
      <c r="H264" s="126"/>
      <c r="I264"/>
      <c r="J264" s="127">
        <f t="shared" si="62"/>
        <v>4</v>
      </c>
      <c r="K264" s="128">
        <f t="shared" si="63"/>
        <v>2</v>
      </c>
      <c r="L264" s="128" t="str">
        <f t="shared" si="75"/>
        <v>2.3</v>
      </c>
      <c r="M264" s="128" t="str">
        <f t="shared" si="75"/>
        <v>2.3.1</v>
      </c>
      <c r="N264" s="128" t="str">
        <f t="shared" si="75"/>
        <v>2.3.1.3</v>
      </c>
      <c r="O264" s="128" t="str">
        <f t="shared" si="75"/>
        <v>2.3.1.3</v>
      </c>
      <c r="P264" s="129" t="str">
        <f t="shared" si="75"/>
        <v>2.3.1.3</v>
      </c>
      <c r="Q264" s="130">
        <f t="shared" si="64"/>
        <v>3484.1</v>
      </c>
      <c r="R264" s="128">
        <f t="shared" si="72"/>
        <v>0</v>
      </c>
      <c r="S264" s="128">
        <f t="shared" si="72"/>
        <v>0</v>
      </c>
      <c r="T264" s="128">
        <f t="shared" si="72"/>
        <v>0</v>
      </c>
      <c r="U264" s="128">
        <f t="shared" si="72"/>
        <v>3484.1</v>
      </c>
      <c r="V264" s="128">
        <f t="shared" si="72"/>
        <v>0</v>
      </c>
      <c r="W264" s="131">
        <f t="shared" si="60"/>
        <v>0</v>
      </c>
      <c r="X264" s="130">
        <f t="shared" si="65"/>
        <v>4333.8999999999996</v>
      </c>
      <c r="Y264" s="128">
        <f t="shared" si="73"/>
        <v>0</v>
      </c>
      <c r="Z264" s="128">
        <f t="shared" si="73"/>
        <v>0</v>
      </c>
      <c r="AA264" s="128">
        <f t="shared" si="73"/>
        <v>0</v>
      </c>
      <c r="AB264" s="128">
        <f t="shared" si="73"/>
        <v>4333.8999999999996</v>
      </c>
      <c r="AC264" s="128">
        <f t="shared" si="73"/>
        <v>0</v>
      </c>
      <c r="AD264" s="131">
        <f t="shared" si="61"/>
        <v>0</v>
      </c>
      <c r="AE264" s="68"/>
      <c r="AF264" s="132" t="s">
        <v>71</v>
      </c>
      <c r="AG264" s="133" t="str">
        <f t="shared" si="69"/>
        <v>2.3.1.3</v>
      </c>
      <c r="AH264" s="150" t="s">
        <v>84</v>
      </c>
      <c r="AI264" s="135" t="s">
        <v>65</v>
      </c>
      <c r="AJ264" s="148" t="s">
        <v>216</v>
      </c>
      <c r="AK264" s="136" t="s">
        <v>217</v>
      </c>
      <c r="AL264" s="134" t="s">
        <v>193</v>
      </c>
      <c r="AM264" s="151">
        <v>10</v>
      </c>
      <c r="AN264" s="138">
        <v>348.41</v>
      </c>
      <c r="AO264" s="138">
        <f t="shared" si="76"/>
        <v>433.39</v>
      </c>
      <c r="AP264" s="139">
        <f t="shared" si="66"/>
        <v>3484.1</v>
      </c>
      <c r="AQ264" s="139">
        <f t="shared" si="67"/>
        <v>4333.8999999999996</v>
      </c>
      <c r="AR264" s="140" t="str">
        <f t="shared" si="68"/>
        <v>2.3.1.3</v>
      </c>
      <c r="AS264" s="141"/>
      <c r="AT264" s="142">
        <v>0.24390000000000001</v>
      </c>
      <c r="AU264" s="144">
        <f t="shared" si="70"/>
        <v>3484.1</v>
      </c>
      <c r="AV264" s="144">
        <f t="shared" si="71"/>
        <v>4333.8999999999996</v>
      </c>
      <c r="AW264" s="145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</row>
    <row r="265" spans="1:69" s="67" customFormat="1" ht="36" customHeight="1">
      <c r="A265" s="125">
        <f t="shared" si="59"/>
        <v>254</v>
      </c>
      <c r="B265" s="125"/>
      <c r="C265" s="126">
        <v>2</v>
      </c>
      <c r="D265" s="126">
        <v>3</v>
      </c>
      <c r="E265" s="126">
        <v>1</v>
      </c>
      <c r="F265" s="126">
        <v>4</v>
      </c>
      <c r="G265" s="126"/>
      <c r="H265" s="126"/>
      <c r="I265"/>
      <c r="J265" s="127">
        <f t="shared" si="62"/>
        <v>4</v>
      </c>
      <c r="K265" s="128">
        <f t="shared" si="63"/>
        <v>2</v>
      </c>
      <c r="L265" s="128" t="str">
        <f t="shared" si="75"/>
        <v>2.3</v>
      </c>
      <c r="M265" s="128" t="str">
        <f t="shared" si="75"/>
        <v>2.3.1</v>
      </c>
      <c r="N265" s="128" t="str">
        <f t="shared" si="75"/>
        <v>2.3.1.4</v>
      </c>
      <c r="O265" s="128" t="str">
        <f t="shared" si="75"/>
        <v>2.3.1.4</v>
      </c>
      <c r="P265" s="129" t="str">
        <f t="shared" si="75"/>
        <v>2.3.1.4</v>
      </c>
      <c r="Q265" s="130">
        <f t="shared" si="64"/>
        <v>2015</v>
      </c>
      <c r="R265" s="128">
        <f t="shared" ref="R265:V315" si="77">IF($J265=R$9,SUMIF(K$10:K$394,$AG265,$Q$10:$Q$394),0)</f>
        <v>0</v>
      </c>
      <c r="S265" s="128">
        <f t="shared" si="77"/>
        <v>0</v>
      </c>
      <c r="T265" s="128">
        <f t="shared" si="77"/>
        <v>0</v>
      </c>
      <c r="U265" s="128">
        <f t="shared" si="77"/>
        <v>2015</v>
      </c>
      <c r="V265" s="128">
        <f t="shared" si="77"/>
        <v>0</v>
      </c>
      <c r="W265" s="131">
        <f t="shared" si="60"/>
        <v>0</v>
      </c>
      <c r="X265" s="130">
        <f t="shared" si="65"/>
        <v>2505</v>
      </c>
      <c r="Y265" s="128">
        <f t="shared" ref="Y265:AC315" si="78">IF($J265=Y$9,SUMIF(K$10:K$394,$AG265,$X$10:$X$394),0)</f>
        <v>0</v>
      </c>
      <c r="Z265" s="128">
        <f t="shared" si="78"/>
        <v>0</v>
      </c>
      <c r="AA265" s="128">
        <f t="shared" si="78"/>
        <v>0</v>
      </c>
      <c r="AB265" s="128">
        <f t="shared" si="78"/>
        <v>2505</v>
      </c>
      <c r="AC265" s="128">
        <f t="shared" si="78"/>
        <v>0</v>
      </c>
      <c r="AD265" s="131">
        <f t="shared" si="61"/>
        <v>0</v>
      </c>
      <c r="AE265" s="68"/>
      <c r="AF265" s="132" t="s">
        <v>71</v>
      </c>
      <c r="AG265" s="133" t="str">
        <f t="shared" si="69"/>
        <v>2.3.1.4</v>
      </c>
      <c r="AH265" s="150" t="s">
        <v>85</v>
      </c>
      <c r="AI265" s="135" t="s">
        <v>65</v>
      </c>
      <c r="AJ265" s="148" t="s">
        <v>218</v>
      </c>
      <c r="AK265" s="136" t="s">
        <v>219</v>
      </c>
      <c r="AL265" s="134" t="s">
        <v>215</v>
      </c>
      <c r="AM265" s="151">
        <v>500</v>
      </c>
      <c r="AN265" s="138">
        <v>4.03</v>
      </c>
      <c r="AO265" s="138">
        <f t="shared" si="76"/>
        <v>5.01</v>
      </c>
      <c r="AP265" s="139">
        <f t="shared" si="66"/>
        <v>2015</v>
      </c>
      <c r="AQ265" s="139">
        <f t="shared" si="67"/>
        <v>2505</v>
      </c>
      <c r="AR265" s="140" t="str">
        <f t="shared" si="68"/>
        <v>2.3.1.4</v>
      </c>
      <c r="AS265" s="141" t="s">
        <v>73</v>
      </c>
      <c r="AT265" s="142">
        <v>0.24390000000000001</v>
      </c>
      <c r="AU265" s="144">
        <f t="shared" si="70"/>
        <v>2015</v>
      </c>
      <c r="AV265" s="144">
        <f t="shared" si="71"/>
        <v>2505</v>
      </c>
      <c r="AW265" s="14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 s="67">
        <f>SUMIF(AF:AF,"SIM",BN:BN)</f>
        <v>0</v>
      </c>
    </row>
    <row r="266" spans="1:69" s="67" customFormat="1" ht="33">
      <c r="A266" s="125">
        <f t="shared" si="59"/>
        <v>255</v>
      </c>
      <c r="B266" s="125"/>
      <c r="C266" s="126">
        <v>2</v>
      </c>
      <c r="D266" s="126">
        <v>3</v>
      </c>
      <c r="E266" s="126">
        <v>1</v>
      </c>
      <c r="F266" s="126">
        <v>5</v>
      </c>
      <c r="G266" s="126"/>
      <c r="H266" s="126"/>
      <c r="I266"/>
      <c r="J266" s="127">
        <f t="shared" si="62"/>
        <v>4</v>
      </c>
      <c r="K266" s="128">
        <f t="shared" si="63"/>
        <v>2</v>
      </c>
      <c r="L266" s="128" t="str">
        <f t="shared" si="75"/>
        <v>2.3</v>
      </c>
      <c r="M266" s="128" t="str">
        <f t="shared" si="75"/>
        <v>2.3.1</v>
      </c>
      <c r="N266" s="128" t="str">
        <f t="shared" si="75"/>
        <v>2.3.1.5</v>
      </c>
      <c r="O266" s="128" t="str">
        <f t="shared" si="75"/>
        <v>2.3.1.5</v>
      </c>
      <c r="P266" s="129" t="str">
        <f t="shared" si="75"/>
        <v>2.3.1.5</v>
      </c>
      <c r="Q266" s="130">
        <f t="shared" si="64"/>
        <v>3242.58</v>
      </c>
      <c r="R266" s="128">
        <f t="shared" si="77"/>
        <v>0</v>
      </c>
      <c r="S266" s="128">
        <f t="shared" si="77"/>
        <v>0</v>
      </c>
      <c r="T266" s="128">
        <f t="shared" si="77"/>
        <v>0</v>
      </c>
      <c r="U266" s="128">
        <f t="shared" si="77"/>
        <v>3242.58</v>
      </c>
      <c r="V266" s="128">
        <f t="shared" si="77"/>
        <v>0</v>
      </c>
      <c r="W266" s="131">
        <f t="shared" si="60"/>
        <v>0</v>
      </c>
      <c r="X266" s="130">
        <f t="shared" si="65"/>
        <v>4033.59</v>
      </c>
      <c r="Y266" s="128">
        <f t="shared" si="78"/>
        <v>0</v>
      </c>
      <c r="Z266" s="128">
        <f t="shared" si="78"/>
        <v>0</v>
      </c>
      <c r="AA266" s="128">
        <f t="shared" si="78"/>
        <v>0</v>
      </c>
      <c r="AB266" s="128">
        <f t="shared" si="78"/>
        <v>4033.59</v>
      </c>
      <c r="AC266" s="128">
        <f t="shared" si="78"/>
        <v>0</v>
      </c>
      <c r="AD266" s="131">
        <f t="shared" si="61"/>
        <v>0</v>
      </c>
      <c r="AE266" s="68"/>
      <c r="AF266" s="132" t="s">
        <v>71</v>
      </c>
      <c r="AG266" s="133" t="str">
        <f t="shared" si="69"/>
        <v>2.3.1.5</v>
      </c>
      <c r="AH266" s="150" t="s">
        <v>86</v>
      </c>
      <c r="AI266" s="135" t="s">
        <v>65</v>
      </c>
      <c r="AJ266" s="148" t="s">
        <v>220</v>
      </c>
      <c r="AK266" s="136" t="s">
        <v>221</v>
      </c>
      <c r="AL266" s="134" t="s">
        <v>215</v>
      </c>
      <c r="AM266" s="151">
        <v>561</v>
      </c>
      <c r="AN266" s="138">
        <v>5.78</v>
      </c>
      <c r="AO266" s="138">
        <f t="shared" si="76"/>
        <v>7.19</v>
      </c>
      <c r="AP266" s="139">
        <f t="shared" si="66"/>
        <v>3242.58</v>
      </c>
      <c r="AQ266" s="139">
        <f t="shared" si="67"/>
        <v>4033.59</v>
      </c>
      <c r="AR266" s="140" t="str">
        <f t="shared" si="68"/>
        <v>2.3.1.5</v>
      </c>
      <c r="AS266" s="141" t="s">
        <v>73</v>
      </c>
      <c r="AT266" s="142">
        <v>0.24390000000000001</v>
      </c>
      <c r="AU266" s="144">
        <f t="shared" si="70"/>
        <v>3242.58</v>
      </c>
      <c r="AV266" s="144">
        <f t="shared" si="71"/>
        <v>4033.59</v>
      </c>
      <c r="AW266" s="145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 s="67">
        <f>SUMIF(AF:AF,"SIM",BN:BN)</f>
        <v>0</v>
      </c>
    </row>
    <row r="267" spans="1:69" s="67" customFormat="1" ht="15" customHeight="1">
      <c r="A267" s="125">
        <f t="shared" ref="A267:A330" si="79">A266+1</f>
        <v>256</v>
      </c>
      <c r="B267" s="125"/>
      <c r="C267" s="126">
        <v>2</v>
      </c>
      <c r="D267" s="126">
        <v>3</v>
      </c>
      <c r="E267" s="126">
        <v>1</v>
      </c>
      <c r="F267" s="126">
        <v>6</v>
      </c>
      <c r="G267" s="126"/>
      <c r="H267" s="126"/>
      <c r="I267"/>
      <c r="J267" s="127">
        <f t="shared" si="62"/>
        <v>4</v>
      </c>
      <c r="K267" s="128">
        <f t="shared" si="63"/>
        <v>2</v>
      </c>
      <c r="L267" s="128" t="str">
        <f t="shared" ref="L267:P317" si="80">IF(D267&lt;&gt;"",CONCATENATE(K267,".",D267),K267)</f>
        <v>2.3</v>
      </c>
      <c r="M267" s="128" t="str">
        <f t="shared" si="80"/>
        <v>2.3.1</v>
      </c>
      <c r="N267" s="128" t="str">
        <f t="shared" si="80"/>
        <v>2.3.1.6</v>
      </c>
      <c r="O267" s="128" t="str">
        <f t="shared" si="80"/>
        <v>2.3.1.6</v>
      </c>
      <c r="P267" s="129" t="str">
        <f t="shared" si="80"/>
        <v>2.3.1.6</v>
      </c>
      <c r="Q267" s="130">
        <f t="shared" si="64"/>
        <v>57232.56</v>
      </c>
      <c r="R267" s="128">
        <f t="shared" si="77"/>
        <v>0</v>
      </c>
      <c r="S267" s="128">
        <f t="shared" si="77"/>
        <v>0</v>
      </c>
      <c r="T267" s="128">
        <f t="shared" si="77"/>
        <v>0</v>
      </c>
      <c r="U267" s="128">
        <f t="shared" si="77"/>
        <v>57232.56</v>
      </c>
      <c r="V267" s="128">
        <f t="shared" si="77"/>
        <v>0</v>
      </c>
      <c r="W267" s="131">
        <f t="shared" ref="W267:W331" si="81">IF($J267=V$9,SUMIF(P$10:P$394,$AG267,$Q$10:$Q$394),0)</f>
        <v>0</v>
      </c>
      <c r="X267" s="130">
        <f t="shared" si="65"/>
        <v>71192.88</v>
      </c>
      <c r="Y267" s="128">
        <f t="shared" si="78"/>
        <v>0</v>
      </c>
      <c r="Z267" s="128">
        <f t="shared" si="78"/>
        <v>0</v>
      </c>
      <c r="AA267" s="128">
        <f t="shared" si="78"/>
        <v>0</v>
      </c>
      <c r="AB267" s="128">
        <f t="shared" si="78"/>
        <v>71192.88</v>
      </c>
      <c r="AC267" s="128">
        <f t="shared" si="78"/>
        <v>0</v>
      </c>
      <c r="AD267" s="131">
        <f t="shared" ref="AD267:AD331" si="82">IF($J267=AC$9,SUMIF(P$10:P$394,$AG267,$X$10:$X$394),0)</f>
        <v>0</v>
      </c>
      <c r="AE267" s="68"/>
      <c r="AF267" s="132" t="s">
        <v>71</v>
      </c>
      <c r="AG267" s="133" t="str">
        <f t="shared" si="69"/>
        <v>2.3.1.6</v>
      </c>
      <c r="AH267" s="154">
        <v>98458</v>
      </c>
      <c r="AI267" s="135" t="s">
        <v>62</v>
      </c>
      <c r="AJ267" s="148" t="s">
        <v>222</v>
      </c>
      <c r="AK267" s="136" t="s">
        <v>223</v>
      </c>
      <c r="AL267" s="134" t="s">
        <v>210</v>
      </c>
      <c r="AM267" s="151">
        <v>264</v>
      </c>
      <c r="AN267" s="138">
        <v>216.79</v>
      </c>
      <c r="AO267" s="138">
        <f t="shared" si="76"/>
        <v>269.67</v>
      </c>
      <c r="AP267" s="139">
        <f t="shared" si="66"/>
        <v>57232.56</v>
      </c>
      <c r="AQ267" s="139">
        <f t="shared" si="67"/>
        <v>71192.88</v>
      </c>
      <c r="AR267" s="140" t="str">
        <f t="shared" si="68"/>
        <v>2.3.1.6</v>
      </c>
      <c r="AS267" s="141" t="s">
        <v>73</v>
      </c>
      <c r="AT267" s="142">
        <v>0.24390000000000001</v>
      </c>
      <c r="AU267" s="144">
        <f t="shared" si="70"/>
        <v>57232.56</v>
      </c>
      <c r="AV267" s="144">
        <f t="shared" si="71"/>
        <v>71192.88</v>
      </c>
      <c r="AW267" s="145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 s="67">
        <f>SUMIF(AF:AF,"SIM",BN:BN)</f>
        <v>0</v>
      </c>
    </row>
    <row r="268" spans="1:69" s="67" customFormat="1" ht="30" customHeight="1">
      <c r="A268" s="125">
        <f t="shared" si="79"/>
        <v>257</v>
      </c>
      <c r="B268" s="125"/>
      <c r="C268" s="126">
        <v>2</v>
      </c>
      <c r="D268" s="126">
        <v>3</v>
      </c>
      <c r="E268" s="126">
        <v>1</v>
      </c>
      <c r="F268" s="126">
        <v>7</v>
      </c>
      <c r="G268" s="126"/>
      <c r="H268" s="126"/>
      <c r="I268"/>
      <c r="J268" s="127">
        <f t="shared" si="62"/>
        <v>4</v>
      </c>
      <c r="K268" s="128">
        <f t="shared" si="63"/>
        <v>2</v>
      </c>
      <c r="L268" s="128" t="str">
        <f t="shared" si="80"/>
        <v>2.3</v>
      </c>
      <c r="M268" s="128" t="str">
        <f t="shared" si="80"/>
        <v>2.3.1</v>
      </c>
      <c r="N268" s="128" t="str">
        <f t="shared" si="80"/>
        <v>2.3.1.7</v>
      </c>
      <c r="O268" s="128" t="str">
        <f t="shared" si="80"/>
        <v>2.3.1.7</v>
      </c>
      <c r="P268" s="129" t="str">
        <f t="shared" si="80"/>
        <v>2.3.1.7</v>
      </c>
      <c r="Q268" s="130">
        <f t="shared" si="64"/>
        <v>583.44000000000005</v>
      </c>
      <c r="R268" s="128">
        <f t="shared" si="77"/>
        <v>0</v>
      </c>
      <c r="S268" s="128">
        <f t="shared" si="77"/>
        <v>0</v>
      </c>
      <c r="T268" s="128">
        <f t="shared" si="77"/>
        <v>0</v>
      </c>
      <c r="U268" s="128">
        <f t="shared" si="77"/>
        <v>583.44000000000005</v>
      </c>
      <c r="V268" s="128">
        <f t="shared" si="77"/>
        <v>0</v>
      </c>
      <c r="W268" s="131">
        <f t="shared" si="81"/>
        <v>0</v>
      </c>
      <c r="X268" s="130">
        <f t="shared" si="65"/>
        <v>726</v>
      </c>
      <c r="Y268" s="128">
        <f t="shared" si="78"/>
        <v>0</v>
      </c>
      <c r="Z268" s="128">
        <f t="shared" si="78"/>
        <v>0</v>
      </c>
      <c r="AA268" s="128">
        <f t="shared" si="78"/>
        <v>0</v>
      </c>
      <c r="AB268" s="128">
        <f t="shared" si="78"/>
        <v>726</v>
      </c>
      <c r="AC268" s="128">
        <f t="shared" si="78"/>
        <v>0</v>
      </c>
      <c r="AD268" s="131">
        <f t="shared" si="82"/>
        <v>0</v>
      </c>
      <c r="AE268" s="68"/>
      <c r="AF268" s="132" t="s">
        <v>71</v>
      </c>
      <c r="AG268" s="133" t="str">
        <f t="shared" si="69"/>
        <v>2.3.1.7</v>
      </c>
      <c r="AH268" s="154">
        <v>97637</v>
      </c>
      <c r="AI268" s="135" t="s">
        <v>62</v>
      </c>
      <c r="AJ268" s="148" t="s">
        <v>224</v>
      </c>
      <c r="AK268" s="136" t="s">
        <v>225</v>
      </c>
      <c r="AL268" s="134" t="s">
        <v>210</v>
      </c>
      <c r="AM268" s="151">
        <v>264</v>
      </c>
      <c r="AN268" s="138">
        <v>2.21</v>
      </c>
      <c r="AO268" s="138">
        <f t="shared" si="76"/>
        <v>2.75</v>
      </c>
      <c r="AP268" s="139">
        <f t="shared" si="66"/>
        <v>583.44000000000005</v>
      </c>
      <c r="AQ268" s="139">
        <f t="shared" si="67"/>
        <v>726</v>
      </c>
      <c r="AR268" s="140" t="str">
        <f t="shared" si="68"/>
        <v>2.3.1.7</v>
      </c>
      <c r="AS268" s="141" t="s">
        <v>73</v>
      </c>
      <c r="AT268" s="142">
        <v>0.24390000000000001</v>
      </c>
      <c r="AU268" s="144">
        <f t="shared" si="70"/>
        <v>583.44000000000005</v>
      </c>
      <c r="AV268" s="144">
        <f t="shared" si="71"/>
        <v>726</v>
      </c>
      <c r="AW268" s="145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 s="67">
        <f>SUMIF(AF:AF,"SIM",BN:BN)</f>
        <v>0</v>
      </c>
    </row>
    <row r="269" spans="1:69" s="67" customFormat="1" ht="33">
      <c r="A269" s="125">
        <f t="shared" si="79"/>
        <v>258</v>
      </c>
      <c r="B269" s="125"/>
      <c r="C269" s="126">
        <v>2</v>
      </c>
      <c r="D269" s="126">
        <v>3</v>
      </c>
      <c r="E269" s="126">
        <v>1</v>
      </c>
      <c r="F269" s="126">
        <v>8</v>
      </c>
      <c r="G269" s="126"/>
      <c r="H269" s="126"/>
      <c r="I269"/>
      <c r="J269" s="127">
        <f t="shared" si="62"/>
        <v>4</v>
      </c>
      <c r="K269" s="128">
        <f t="shared" si="63"/>
        <v>2</v>
      </c>
      <c r="L269" s="128" t="str">
        <f t="shared" si="80"/>
        <v>2.3</v>
      </c>
      <c r="M269" s="128" t="str">
        <f t="shared" si="80"/>
        <v>2.3.1</v>
      </c>
      <c r="N269" s="128" t="str">
        <f t="shared" si="80"/>
        <v>2.3.1.8</v>
      </c>
      <c r="O269" s="128" t="str">
        <f t="shared" si="80"/>
        <v>2.3.1.8</v>
      </c>
      <c r="P269" s="129" t="str">
        <f t="shared" si="80"/>
        <v>2.3.1.8</v>
      </c>
      <c r="Q269" s="130">
        <f t="shared" si="64"/>
        <v>1775.07</v>
      </c>
      <c r="R269" s="128">
        <f t="shared" si="77"/>
        <v>0</v>
      </c>
      <c r="S269" s="128">
        <f t="shared" si="77"/>
        <v>0</v>
      </c>
      <c r="T269" s="128">
        <f t="shared" si="77"/>
        <v>0</v>
      </c>
      <c r="U269" s="128">
        <f t="shared" si="77"/>
        <v>1775.07</v>
      </c>
      <c r="V269" s="128">
        <f t="shared" si="77"/>
        <v>0</v>
      </c>
      <c r="W269" s="131">
        <f t="shared" si="81"/>
        <v>0</v>
      </c>
      <c r="X269" s="130">
        <f t="shared" si="65"/>
        <v>2208.0100000000002</v>
      </c>
      <c r="Y269" s="128">
        <f t="shared" si="78"/>
        <v>0</v>
      </c>
      <c r="Z269" s="128">
        <f t="shared" si="78"/>
        <v>0</v>
      </c>
      <c r="AA269" s="128">
        <f t="shared" si="78"/>
        <v>0</v>
      </c>
      <c r="AB269" s="128">
        <f t="shared" si="78"/>
        <v>2208.0100000000002</v>
      </c>
      <c r="AC269" s="128">
        <f t="shared" si="78"/>
        <v>0</v>
      </c>
      <c r="AD269" s="131">
        <f t="shared" si="82"/>
        <v>0</v>
      </c>
      <c r="AE269" s="68"/>
      <c r="AF269" s="132" t="s">
        <v>71</v>
      </c>
      <c r="AG269" s="133" t="str">
        <f t="shared" si="69"/>
        <v>2.3.1.8</v>
      </c>
      <c r="AH269" s="150" t="s">
        <v>87</v>
      </c>
      <c r="AI269" s="135" t="s">
        <v>65</v>
      </c>
      <c r="AJ269" s="148" t="s">
        <v>226</v>
      </c>
      <c r="AK269" s="136" t="s">
        <v>227</v>
      </c>
      <c r="AL269" s="134" t="s">
        <v>193</v>
      </c>
      <c r="AM269" s="151">
        <v>1</v>
      </c>
      <c r="AN269" s="138">
        <v>1775.07</v>
      </c>
      <c r="AO269" s="138">
        <f t="shared" si="76"/>
        <v>2208.0100000000002</v>
      </c>
      <c r="AP269" s="139">
        <f>IF(B269&lt;&gt;"",SUM(R269:W269),ROUND(AM269*AN269,2))</f>
        <v>1775.07</v>
      </c>
      <c r="AQ269" s="139">
        <f t="shared" si="67"/>
        <v>2208.0100000000002</v>
      </c>
      <c r="AR269" s="140" t="str">
        <f t="shared" si="68"/>
        <v>2.3.1.8</v>
      </c>
      <c r="AS269" s="141"/>
      <c r="AT269" s="142">
        <v>0.24390000000000001</v>
      </c>
      <c r="AU269" s="144">
        <f t="shared" si="70"/>
        <v>1775.07</v>
      </c>
      <c r="AV269" s="144">
        <f t="shared" si="71"/>
        <v>2208.0100000000002</v>
      </c>
      <c r="AW269" s="145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</row>
    <row r="270" spans="1:69" s="67" customFormat="1" ht="49.5">
      <c r="A270" s="125">
        <f t="shared" si="79"/>
        <v>259</v>
      </c>
      <c r="B270" s="125"/>
      <c r="C270" s="126">
        <v>2</v>
      </c>
      <c r="D270" s="126">
        <v>3</v>
      </c>
      <c r="E270" s="126">
        <v>1</v>
      </c>
      <c r="F270" s="126">
        <v>9</v>
      </c>
      <c r="G270" s="126"/>
      <c r="H270" s="126"/>
      <c r="I270"/>
      <c r="J270" s="127">
        <f t="shared" si="62"/>
        <v>4</v>
      </c>
      <c r="K270" s="128">
        <f t="shared" si="63"/>
        <v>2</v>
      </c>
      <c r="L270" s="128" t="str">
        <f t="shared" si="80"/>
        <v>2.3</v>
      </c>
      <c r="M270" s="128" t="str">
        <f t="shared" si="80"/>
        <v>2.3.1</v>
      </c>
      <c r="N270" s="128" t="str">
        <f t="shared" si="80"/>
        <v>2.3.1.9</v>
      </c>
      <c r="O270" s="128" t="str">
        <f t="shared" si="80"/>
        <v>2.3.1.9</v>
      </c>
      <c r="P270" s="129" t="str">
        <f t="shared" si="80"/>
        <v>2.3.1.9</v>
      </c>
      <c r="Q270" s="130">
        <f t="shared" si="64"/>
        <v>4000</v>
      </c>
      <c r="R270" s="128">
        <f t="shared" si="77"/>
        <v>0</v>
      </c>
      <c r="S270" s="128">
        <f t="shared" si="77"/>
        <v>0</v>
      </c>
      <c r="T270" s="128">
        <f t="shared" si="77"/>
        <v>0</v>
      </c>
      <c r="U270" s="128">
        <f t="shared" si="77"/>
        <v>4000</v>
      </c>
      <c r="V270" s="128">
        <f t="shared" si="77"/>
        <v>0</v>
      </c>
      <c r="W270" s="131">
        <f t="shared" si="81"/>
        <v>0</v>
      </c>
      <c r="X270" s="130">
        <f t="shared" si="65"/>
        <v>4975.6000000000004</v>
      </c>
      <c r="Y270" s="128">
        <f t="shared" si="78"/>
        <v>0</v>
      </c>
      <c r="Z270" s="128">
        <f t="shared" si="78"/>
        <v>0</v>
      </c>
      <c r="AA270" s="128">
        <f t="shared" si="78"/>
        <v>0</v>
      </c>
      <c r="AB270" s="128">
        <f t="shared" si="78"/>
        <v>4975.6000000000004</v>
      </c>
      <c r="AC270" s="128">
        <f t="shared" si="78"/>
        <v>0</v>
      </c>
      <c r="AD270" s="131">
        <f t="shared" si="82"/>
        <v>0</v>
      </c>
      <c r="AE270" s="68"/>
      <c r="AF270" s="132" t="s">
        <v>71</v>
      </c>
      <c r="AG270" s="133" t="str">
        <f t="shared" si="69"/>
        <v>2.3.1.9</v>
      </c>
      <c r="AH270" s="150" t="s">
        <v>88</v>
      </c>
      <c r="AI270" s="135" t="s">
        <v>64</v>
      </c>
      <c r="AJ270" s="148" t="s">
        <v>228</v>
      </c>
      <c r="AK270" s="136" t="s">
        <v>229</v>
      </c>
      <c r="AL270" s="134" t="s">
        <v>230</v>
      </c>
      <c r="AM270" s="151">
        <v>5</v>
      </c>
      <c r="AN270" s="138">
        <v>800</v>
      </c>
      <c r="AO270" s="138">
        <f t="shared" si="76"/>
        <v>995.12</v>
      </c>
      <c r="AP270" s="139">
        <f>IF(B270&lt;&gt;"",SUM(R270:W270),ROUND(AM270*AN270,2))</f>
        <v>4000</v>
      </c>
      <c r="AQ270" s="139">
        <f t="shared" si="67"/>
        <v>4975.6000000000004</v>
      </c>
      <c r="AR270" s="140" t="str">
        <f t="shared" si="68"/>
        <v>2.3.1.9</v>
      </c>
      <c r="AS270" s="141"/>
      <c r="AT270" s="142">
        <v>0.24390000000000001</v>
      </c>
      <c r="AU270" s="144">
        <f t="shared" si="70"/>
        <v>4000</v>
      </c>
      <c r="AV270" s="144">
        <f t="shared" si="71"/>
        <v>4975.6000000000004</v>
      </c>
      <c r="AW270" s="145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</row>
    <row r="271" spans="1:69" s="67" customFormat="1" ht="15" customHeight="1">
      <c r="A271" s="125">
        <f t="shared" si="79"/>
        <v>260</v>
      </c>
      <c r="B271" s="125" t="s">
        <v>80</v>
      </c>
      <c r="C271" s="126">
        <v>2</v>
      </c>
      <c r="D271" s="126">
        <v>3</v>
      </c>
      <c r="E271" s="126">
        <v>2</v>
      </c>
      <c r="F271" s="126"/>
      <c r="G271" s="126"/>
      <c r="H271" s="126"/>
      <c r="I271"/>
      <c r="J271" s="127">
        <f t="shared" si="62"/>
        <v>3</v>
      </c>
      <c r="K271" s="128">
        <f t="shared" si="63"/>
        <v>2</v>
      </c>
      <c r="L271" s="128" t="str">
        <f t="shared" si="80"/>
        <v>2.3</v>
      </c>
      <c r="M271" s="128" t="str">
        <f t="shared" si="80"/>
        <v>2.3.2</v>
      </c>
      <c r="N271" s="128" t="str">
        <f t="shared" si="80"/>
        <v>2.3.2</v>
      </c>
      <c r="O271" s="128" t="str">
        <f t="shared" si="80"/>
        <v>2.3.2</v>
      </c>
      <c r="P271" s="129" t="str">
        <f t="shared" si="80"/>
        <v>2.3.2</v>
      </c>
      <c r="Q271" s="130">
        <f t="shared" si="64"/>
        <v>0</v>
      </c>
      <c r="R271" s="128">
        <f t="shared" si="77"/>
        <v>0</v>
      </c>
      <c r="S271" s="128">
        <f t="shared" si="77"/>
        <v>0</v>
      </c>
      <c r="T271" s="128">
        <f t="shared" si="77"/>
        <v>250173.55999999997</v>
      </c>
      <c r="U271" s="128">
        <f t="shared" si="77"/>
        <v>0</v>
      </c>
      <c r="V271" s="128">
        <f t="shared" si="77"/>
        <v>0</v>
      </c>
      <c r="W271" s="131">
        <f t="shared" si="81"/>
        <v>0</v>
      </c>
      <c r="X271" s="130">
        <f t="shared" si="65"/>
        <v>0</v>
      </c>
      <c r="Y271" s="128">
        <f t="shared" si="78"/>
        <v>0</v>
      </c>
      <c r="Z271" s="128">
        <f t="shared" si="78"/>
        <v>0</v>
      </c>
      <c r="AA271" s="128">
        <f t="shared" si="78"/>
        <v>311198.76000000007</v>
      </c>
      <c r="AB271" s="128">
        <f t="shared" si="78"/>
        <v>0</v>
      </c>
      <c r="AC271" s="128">
        <f t="shared" si="78"/>
        <v>0</v>
      </c>
      <c r="AD271" s="131">
        <f t="shared" si="82"/>
        <v>0</v>
      </c>
      <c r="AE271" s="68"/>
      <c r="AF271" s="132"/>
      <c r="AG271" s="133" t="str">
        <f t="shared" si="69"/>
        <v>2.3.2</v>
      </c>
      <c r="AH271" s="154"/>
      <c r="AI271" s="135" t="s">
        <v>73</v>
      </c>
      <c r="AJ271" s="148" t="s">
        <v>190</v>
      </c>
      <c r="AK271" s="136" t="s">
        <v>89</v>
      </c>
      <c r="AL271" s="154"/>
      <c r="AM271" s="155">
        <v>0</v>
      </c>
      <c r="AN271" s="138"/>
      <c r="AO271" s="138"/>
      <c r="AP271" s="139">
        <f t="shared" si="66"/>
        <v>250173.55999999997</v>
      </c>
      <c r="AQ271" s="139">
        <f t="shared" si="67"/>
        <v>311198.76000000007</v>
      </c>
      <c r="AR271" s="140" t="str">
        <f t="shared" si="68"/>
        <v>2.3.2</v>
      </c>
      <c r="AS271" s="141" t="s">
        <v>73</v>
      </c>
      <c r="AT271" s="142">
        <v>0</v>
      </c>
      <c r="AU271" s="144" t="str">
        <f t="shared" si="70"/>
        <v/>
      </c>
      <c r="AV271" s="144">
        <f t="shared" si="71"/>
        <v>0</v>
      </c>
      <c r="AW271" s="145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</row>
    <row r="272" spans="1:69" s="67" customFormat="1" ht="15" customHeight="1">
      <c r="A272" s="125">
        <f t="shared" si="79"/>
        <v>261</v>
      </c>
      <c r="B272" s="125" t="s">
        <v>90</v>
      </c>
      <c r="C272" s="126">
        <v>2</v>
      </c>
      <c r="D272" s="126">
        <v>3</v>
      </c>
      <c r="E272" s="126">
        <v>2</v>
      </c>
      <c r="F272" s="126">
        <v>1</v>
      </c>
      <c r="G272" s="126"/>
      <c r="H272" s="126"/>
      <c r="I272"/>
      <c r="J272" s="127">
        <f t="shared" ref="J272:J337" si="83">COUNT(C272:H272)</f>
        <v>4</v>
      </c>
      <c r="K272" s="128">
        <f t="shared" ref="K272:K337" si="84">C272</f>
        <v>2</v>
      </c>
      <c r="L272" s="128" t="str">
        <f t="shared" si="80"/>
        <v>2.3</v>
      </c>
      <c r="M272" s="128" t="str">
        <f t="shared" si="80"/>
        <v>2.3.2</v>
      </c>
      <c r="N272" s="128" t="str">
        <f t="shared" si="80"/>
        <v>2.3.2.1</v>
      </c>
      <c r="O272" s="128" t="str">
        <f t="shared" si="80"/>
        <v>2.3.2.1</v>
      </c>
      <c r="P272" s="129" t="str">
        <f t="shared" si="80"/>
        <v>2.3.2.1</v>
      </c>
      <c r="Q272" s="130">
        <f t="shared" ref="Q272:Q337" si="85">ROUND(AM272*AN272,2)</f>
        <v>0</v>
      </c>
      <c r="R272" s="128">
        <f t="shared" si="77"/>
        <v>0</v>
      </c>
      <c r="S272" s="128">
        <f t="shared" si="77"/>
        <v>0</v>
      </c>
      <c r="T272" s="128">
        <f t="shared" si="77"/>
        <v>0</v>
      </c>
      <c r="U272" s="128">
        <f t="shared" si="77"/>
        <v>17728.07</v>
      </c>
      <c r="V272" s="128">
        <f t="shared" si="77"/>
        <v>0</v>
      </c>
      <c r="W272" s="131">
        <f t="shared" si="81"/>
        <v>0</v>
      </c>
      <c r="X272" s="130">
        <f t="shared" ref="X272:X337" si="86">IF(B272&lt;&gt;"",0,ROUND(AM272*AO272,2))</f>
        <v>0</v>
      </c>
      <c r="Y272" s="128">
        <f t="shared" si="78"/>
        <v>0</v>
      </c>
      <c r="Z272" s="128">
        <f t="shared" si="78"/>
        <v>0</v>
      </c>
      <c r="AA272" s="128">
        <f t="shared" si="78"/>
        <v>0</v>
      </c>
      <c r="AB272" s="128">
        <f t="shared" si="78"/>
        <v>22055.149999999998</v>
      </c>
      <c r="AC272" s="128">
        <f t="shared" si="78"/>
        <v>0</v>
      </c>
      <c r="AD272" s="131">
        <f t="shared" si="82"/>
        <v>0</v>
      </c>
      <c r="AE272" s="68"/>
      <c r="AF272" s="132"/>
      <c r="AG272" s="133" t="str">
        <f t="shared" si="69"/>
        <v>2.3.2.1</v>
      </c>
      <c r="AH272" s="154"/>
      <c r="AI272" s="135" t="s">
        <v>73</v>
      </c>
      <c r="AJ272" s="148" t="s">
        <v>190</v>
      </c>
      <c r="AK272" s="136" t="s">
        <v>91</v>
      </c>
      <c r="AL272" s="134"/>
      <c r="AM272" s="155">
        <v>0</v>
      </c>
      <c r="AN272" s="138"/>
      <c r="AO272" s="138">
        <f t="shared" ref="AO272:AO335" si="87">IF(AN272&lt;&gt;"",ROUND(AN272*(1+AT272),2),0)</f>
        <v>0</v>
      </c>
      <c r="AP272" s="139">
        <f t="shared" ref="AP272:AP337" si="88">IF(B272&lt;&gt;"",SUM(R272:W272),ROUND(AM272*AN272,2))</f>
        <v>17728.07</v>
      </c>
      <c r="AQ272" s="139">
        <f t="shared" ref="AQ272:AQ337" si="89">IF(B272&lt;&gt;"",SUM(Y272:AD272),ROUND(AM272*AO272,2))</f>
        <v>22055.149999999998</v>
      </c>
      <c r="AR272" s="140" t="str">
        <f t="shared" ref="AR272:AR337" si="90">AG272</f>
        <v>2.3.2.1</v>
      </c>
      <c r="AS272" s="141" t="s">
        <v>73</v>
      </c>
      <c r="AT272" s="142">
        <v>0</v>
      </c>
      <c r="AU272" s="144" t="str">
        <f t="shared" si="70"/>
        <v/>
      </c>
      <c r="AV272" s="144">
        <f t="shared" si="71"/>
        <v>0</v>
      </c>
      <c r="AW272" s="145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</row>
    <row r="273" spans="1:69" s="67" customFormat="1" ht="33">
      <c r="A273" s="125">
        <f t="shared" si="79"/>
        <v>262</v>
      </c>
      <c r="B273" s="125"/>
      <c r="C273" s="126">
        <v>2</v>
      </c>
      <c r="D273" s="126">
        <v>3</v>
      </c>
      <c r="E273" s="126">
        <v>2</v>
      </c>
      <c r="F273" s="126">
        <v>1</v>
      </c>
      <c r="G273" s="126">
        <v>1</v>
      </c>
      <c r="H273" s="126"/>
      <c r="I273"/>
      <c r="J273" s="127">
        <f t="shared" si="83"/>
        <v>5</v>
      </c>
      <c r="K273" s="128">
        <f t="shared" si="84"/>
        <v>2</v>
      </c>
      <c r="L273" s="128" t="str">
        <f t="shared" si="80"/>
        <v>2.3</v>
      </c>
      <c r="M273" s="128" t="str">
        <f t="shared" si="80"/>
        <v>2.3.2</v>
      </c>
      <c r="N273" s="128" t="str">
        <f t="shared" si="80"/>
        <v>2.3.2.1</v>
      </c>
      <c r="O273" s="128" t="str">
        <f t="shared" si="80"/>
        <v>2.3.2.1.1</v>
      </c>
      <c r="P273" s="129" t="str">
        <f t="shared" si="80"/>
        <v>2.3.2.1.1</v>
      </c>
      <c r="Q273" s="130">
        <f t="shared" si="85"/>
        <v>13865.25</v>
      </c>
      <c r="R273" s="128">
        <f t="shared" si="77"/>
        <v>0</v>
      </c>
      <c r="S273" s="128">
        <f t="shared" si="77"/>
        <v>0</v>
      </c>
      <c r="T273" s="128">
        <f t="shared" si="77"/>
        <v>0</v>
      </c>
      <c r="U273" s="128">
        <f t="shared" si="77"/>
        <v>0</v>
      </c>
      <c r="V273" s="128">
        <f t="shared" si="77"/>
        <v>13865.25</v>
      </c>
      <c r="W273" s="131">
        <f t="shared" si="81"/>
        <v>13865.25</v>
      </c>
      <c r="X273" s="130">
        <f t="shared" si="86"/>
        <v>17248.439999999999</v>
      </c>
      <c r="Y273" s="128">
        <f t="shared" si="78"/>
        <v>0</v>
      </c>
      <c r="Z273" s="128">
        <f t="shared" si="78"/>
        <v>0</v>
      </c>
      <c r="AA273" s="128">
        <f t="shared" si="78"/>
        <v>0</v>
      </c>
      <c r="AB273" s="128">
        <f t="shared" si="78"/>
        <v>0</v>
      </c>
      <c r="AC273" s="128">
        <f t="shared" si="78"/>
        <v>17248.439999999999</v>
      </c>
      <c r="AD273" s="131">
        <f t="shared" si="82"/>
        <v>17248.439999999999</v>
      </c>
      <c r="AE273" s="68"/>
      <c r="AF273" s="132"/>
      <c r="AG273" s="133" t="str">
        <f t="shared" si="69"/>
        <v>2.3.2.1.1</v>
      </c>
      <c r="AH273" s="134">
        <v>97636</v>
      </c>
      <c r="AI273" s="135" t="s">
        <v>62</v>
      </c>
      <c r="AJ273" s="148" t="s">
        <v>231</v>
      </c>
      <c r="AK273" s="136" t="s">
        <v>232</v>
      </c>
      <c r="AL273" s="134" t="s">
        <v>210</v>
      </c>
      <c r="AM273" s="151">
        <v>831.25</v>
      </c>
      <c r="AN273" s="138">
        <v>16.68</v>
      </c>
      <c r="AO273" s="138">
        <f t="shared" si="87"/>
        <v>20.75</v>
      </c>
      <c r="AP273" s="139">
        <f t="shared" si="88"/>
        <v>13865.25</v>
      </c>
      <c r="AQ273" s="139">
        <f t="shared" si="89"/>
        <v>17248.439999999999</v>
      </c>
      <c r="AR273" s="140" t="str">
        <f t="shared" si="90"/>
        <v>2.3.2.1.1</v>
      </c>
      <c r="AS273" s="141" t="s">
        <v>73</v>
      </c>
      <c r="AT273" s="142">
        <v>0.24390000000000001</v>
      </c>
      <c r="AU273" s="144">
        <f t="shared" si="70"/>
        <v>13865.25</v>
      </c>
      <c r="AV273" s="144">
        <f t="shared" si="71"/>
        <v>17248.439999999999</v>
      </c>
      <c r="AW273" s="145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 s="146"/>
      <c r="BQ273" s="146"/>
    </row>
    <row r="274" spans="1:69" s="67" customFormat="1" ht="45.6" customHeight="1">
      <c r="A274" s="125">
        <f t="shared" si="79"/>
        <v>263</v>
      </c>
      <c r="B274" s="125"/>
      <c r="C274" s="126">
        <v>2</v>
      </c>
      <c r="D274" s="126">
        <v>3</v>
      </c>
      <c r="E274" s="126">
        <v>2</v>
      </c>
      <c r="F274" s="126">
        <v>1</v>
      </c>
      <c r="G274" s="126">
        <v>2</v>
      </c>
      <c r="H274" s="126"/>
      <c r="I274"/>
      <c r="J274" s="127">
        <f t="shared" si="83"/>
        <v>5</v>
      </c>
      <c r="K274" s="128">
        <f t="shared" si="84"/>
        <v>2</v>
      </c>
      <c r="L274" s="128" t="str">
        <f t="shared" si="80"/>
        <v>2.3</v>
      </c>
      <c r="M274" s="128" t="str">
        <f t="shared" si="80"/>
        <v>2.3.2</v>
      </c>
      <c r="N274" s="128" t="str">
        <f t="shared" si="80"/>
        <v>2.3.2.1</v>
      </c>
      <c r="O274" s="128" t="str">
        <f t="shared" si="80"/>
        <v>2.3.2.1.2</v>
      </c>
      <c r="P274" s="129" t="str">
        <f t="shared" si="80"/>
        <v>2.3.2.1.2</v>
      </c>
      <c r="Q274" s="130">
        <f t="shared" si="85"/>
        <v>825.43</v>
      </c>
      <c r="R274" s="128">
        <f t="shared" si="77"/>
        <v>0</v>
      </c>
      <c r="S274" s="128">
        <f t="shared" si="77"/>
        <v>0</v>
      </c>
      <c r="T274" s="128">
        <f t="shared" si="77"/>
        <v>0</v>
      </c>
      <c r="U274" s="128">
        <f t="shared" si="77"/>
        <v>0</v>
      </c>
      <c r="V274" s="128">
        <f t="shared" si="77"/>
        <v>825.43</v>
      </c>
      <c r="W274" s="131">
        <f t="shared" si="81"/>
        <v>825.43</v>
      </c>
      <c r="X274" s="130">
        <f t="shared" si="86"/>
        <v>1026.18</v>
      </c>
      <c r="Y274" s="128">
        <f t="shared" si="78"/>
        <v>0</v>
      </c>
      <c r="Z274" s="128">
        <f t="shared" si="78"/>
        <v>0</v>
      </c>
      <c r="AA274" s="128">
        <f t="shared" si="78"/>
        <v>0</v>
      </c>
      <c r="AB274" s="128">
        <f t="shared" si="78"/>
        <v>0</v>
      </c>
      <c r="AC274" s="128">
        <f t="shared" si="78"/>
        <v>1026.18</v>
      </c>
      <c r="AD274" s="131">
        <f t="shared" si="82"/>
        <v>1026.18</v>
      </c>
      <c r="AE274" s="68"/>
      <c r="AF274" s="132"/>
      <c r="AG274" s="133" t="str">
        <f t="shared" ref="AG274:AG339" si="91">P274</f>
        <v>2.3.2.1.2</v>
      </c>
      <c r="AH274" s="150">
        <v>100982</v>
      </c>
      <c r="AI274" s="135" t="s">
        <v>62</v>
      </c>
      <c r="AJ274" s="148" t="s">
        <v>233</v>
      </c>
      <c r="AK274" s="136" t="s">
        <v>234</v>
      </c>
      <c r="AL274" s="134" t="s">
        <v>235</v>
      </c>
      <c r="AM274" s="151">
        <v>124.6875</v>
      </c>
      <c r="AN274" s="138">
        <v>6.62</v>
      </c>
      <c r="AO274" s="138">
        <f t="shared" si="87"/>
        <v>8.23</v>
      </c>
      <c r="AP274" s="139">
        <f t="shared" si="88"/>
        <v>825.43</v>
      </c>
      <c r="AQ274" s="139">
        <f t="shared" si="89"/>
        <v>1026.18</v>
      </c>
      <c r="AR274" s="140" t="str">
        <f t="shared" si="90"/>
        <v>2.3.2.1.2</v>
      </c>
      <c r="AS274" s="141" t="s">
        <v>73</v>
      </c>
      <c r="AT274" s="142">
        <v>0.24390000000000001</v>
      </c>
      <c r="AU274" s="144">
        <f t="shared" si="70"/>
        <v>825.43</v>
      </c>
      <c r="AV274" s="144">
        <f t="shared" si="71"/>
        <v>1026.18</v>
      </c>
      <c r="AW274" s="145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</row>
    <row r="275" spans="1:69" s="67" customFormat="1" ht="33">
      <c r="A275" s="125">
        <f t="shared" si="79"/>
        <v>264</v>
      </c>
      <c r="B275" s="125"/>
      <c r="C275" s="126">
        <v>2</v>
      </c>
      <c r="D275" s="126">
        <v>3</v>
      </c>
      <c r="E275" s="126">
        <v>2</v>
      </c>
      <c r="F275" s="126">
        <v>1</v>
      </c>
      <c r="G275" s="126">
        <v>3</v>
      </c>
      <c r="H275" s="126"/>
      <c r="I275"/>
      <c r="J275" s="127">
        <f t="shared" si="83"/>
        <v>5</v>
      </c>
      <c r="K275" s="128">
        <f t="shared" si="84"/>
        <v>2</v>
      </c>
      <c r="L275" s="128" t="str">
        <f t="shared" si="80"/>
        <v>2.3</v>
      </c>
      <c r="M275" s="128" t="str">
        <f t="shared" si="80"/>
        <v>2.3.2</v>
      </c>
      <c r="N275" s="128" t="str">
        <f t="shared" si="80"/>
        <v>2.3.2.1</v>
      </c>
      <c r="O275" s="128" t="str">
        <f t="shared" si="80"/>
        <v>2.3.2.1.3</v>
      </c>
      <c r="P275" s="129" t="str">
        <f t="shared" si="80"/>
        <v>2.3.2.1.3</v>
      </c>
      <c r="Q275" s="130">
        <f t="shared" si="85"/>
        <v>1665.83</v>
      </c>
      <c r="R275" s="128">
        <f t="shared" si="77"/>
        <v>0</v>
      </c>
      <c r="S275" s="128">
        <f t="shared" si="77"/>
        <v>0</v>
      </c>
      <c r="T275" s="128">
        <f t="shared" si="77"/>
        <v>0</v>
      </c>
      <c r="U275" s="128">
        <f t="shared" si="77"/>
        <v>0</v>
      </c>
      <c r="V275" s="128">
        <f t="shared" si="77"/>
        <v>1665.83</v>
      </c>
      <c r="W275" s="131">
        <f t="shared" si="81"/>
        <v>1665.83</v>
      </c>
      <c r="X275" s="130">
        <f t="shared" si="86"/>
        <v>2074.8000000000002</v>
      </c>
      <c r="Y275" s="128">
        <f t="shared" si="78"/>
        <v>0</v>
      </c>
      <c r="Z275" s="128">
        <f t="shared" si="78"/>
        <v>0</v>
      </c>
      <c r="AA275" s="128">
        <f t="shared" si="78"/>
        <v>0</v>
      </c>
      <c r="AB275" s="128">
        <f t="shared" si="78"/>
        <v>0</v>
      </c>
      <c r="AC275" s="128">
        <f t="shared" si="78"/>
        <v>2074.8000000000002</v>
      </c>
      <c r="AD275" s="131">
        <f t="shared" si="82"/>
        <v>2074.8000000000002</v>
      </c>
      <c r="AE275" s="68"/>
      <c r="AF275" s="132"/>
      <c r="AG275" s="133" t="str">
        <f t="shared" si="91"/>
        <v>2.3.2.1.3</v>
      </c>
      <c r="AH275" s="150">
        <v>95875</v>
      </c>
      <c r="AI275" s="135" t="s">
        <v>62</v>
      </c>
      <c r="AJ275" s="148" t="s">
        <v>236</v>
      </c>
      <c r="AK275" s="136" t="s">
        <v>237</v>
      </c>
      <c r="AL275" s="134" t="s">
        <v>238</v>
      </c>
      <c r="AM275" s="151">
        <v>997.5</v>
      </c>
      <c r="AN275" s="138">
        <v>1.67</v>
      </c>
      <c r="AO275" s="138">
        <f t="shared" si="87"/>
        <v>2.08</v>
      </c>
      <c r="AP275" s="139">
        <f t="shared" si="88"/>
        <v>1665.83</v>
      </c>
      <c r="AQ275" s="139">
        <f t="shared" si="89"/>
        <v>2074.8000000000002</v>
      </c>
      <c r="AR275" s="140" t="str">
        <f t="shared" si="90"/>
        <v>2.3.2.1.3</v>
      </c>
      <c r="AS275" s="141" t="s">
        <v>73</v>
      </c>
      <c r="AT275" s="142">
        <v>0.24390000000000001</v>
      </c>
      <c r="AU275" s="144">
        <f t="shared" ref="AU275:AU340" si="92">IF(AL275="","",AP275)</f>
        <v>1665.83</v>
      </c>
      <c r="AV275" s="144">
        <f t="shared" ref="AV275:AV340" si="93">IF(AN275&gt;0,AQ275,0)</f>
        <v>2074.8000000000002</v>
      </c>
      <c r="AW275" s="14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</row>
    <row r="276" spans="1:69" s="67" customFormat="1" ht="18.600000000000001" customHeight="1">
      <c r="A276" s="125">
        <f t="shared" si="79"/>
        <v>265</v>
      </c>
      <c r="B276" s="125"/>
      <c r="C276" s="126">
        <v>2</v>
      </c>
      <c r="D276" s="126">
        <v>3</v>
      </c>
      <c r="E276" s="126">
        <v>2</v>
      </c>
      <c r="F276" s="126">
        <v>1</v>
      </c>
      <c r="G276" s="126">
        <v>4</v>
      </c>
      <c r="H276" s="126"/>
      <c r="I276"/>
      <c r="J276" s="127">
        <f t="shared" si="83"/>
        <v>5</v>
      </c>
      <c r="K276" s="128">
        <f t="shared" si="84"/>
        <v>2</v>
      </c>
      <c r="L276" s="128" t="str">
        <f t="shared" si="80"/>
        <v>2.3</v>
      </c>
      <c r="M276" s="128" t="str">
        <f t="shared" si="80"/>
        <v>2.3.2</v>
      </c>
      <c r="N276" s="128" t="str">
        <f t="shared" si="80"/>
        <v>2.3.2.1</v>
      </c>
      <c r="O276" s="128" t="str">
        <f t="shared" si="80"/>
        <v>2.3.2.1.4</v>
      </c>
      <c r="P276" s="129" t="str">
        <f t="shared" si="80"/>
        <v>2.3.2.1.4</v>
      </c>
      <c r="Q276" s="130">
        <f t="shared" si="85"/>
        <v>1371.56</v>
      </c>
      <c r="R276" s="128">
        <f t="shared" si="77"/>
        <v>0</v>
      </c>
      <c r="S276" s="128">
        <f t="shared" si="77"/>
        <v>0</v>
      </c>
      <c r="T276" s="128">
        <f t="shared" si="77"/>
        <v>0</v>
      </c>
      <c r="U276" s="128">
        <f t="shared" si="77"/>
        <v>0</v>
      </c>
      <c r="V276" s="128">
        <f t="shared" si="77"/>
        <v>1371.56</v>
      </c>
      <c r="W276" s="131">
        <f t="shared" si="81"/>
        <v>1371.56</v>
      </c>
      <c r="X276" s="130">
        <f t="shared" si="86"/>
        <v>1705.73</v>
      </c>
      <c r="Y276" s="128">
        <f t="shared" si="78"/>
        <v>0</v>
      </c>
      <c r="Z276" s="128">
        <f t="shared" si="78"/>
        <v>0</v>
      </c>
      <c r="AA276" s="128">
        <f t="shared" si="78"/>
        <v>0</v>
      </c>
      <c r="AB276" s="128">
        <f t="shared" si="78"/>
        <v>0</v>
      </c>
      <c r="AC276" s="128">
        <f t="shared" si="78"/>
        <v>1705.73</v>
      </c>
      <c r="AD276" s="131">
        <f t="shared" si="82"/>
        <v>1705.73</v>
      </c>
      <c r="AE276" s="68"/>
      <c r="AF276" s="132"/>
      <c r="AG276" s="133" t="str">
        <f t="shared" si="91"/>
        <v>2.3.2.1.4</v>
      </c>
      <c r="AH276" s="150" t="s">
        <v>92</v>
      </c>
      <c r="AI276" s="135" t="s">
        <v>64</v>
      </c>
      <c r="AJ276" s="148" t="s">
        <v>239</v>
      </c>
      <c r="AK276" s="136" t="s">
        <v>240</v>
      </c>
      <c r="AL276" s="134" t="s">
        <v>235</v>
      </c>
      <c r="AM276" s="151">
        <v>124.6875</v>
      </c>
      <c r="AN276" s="138">
        <v>11</v>
      </c>
      <c r="AO276" s="138">
        <f t="shared" si="87"/>
        <v>13.68</v>
      </c>
      <c r="AP276" s="139">
        <f t="shared" si="88"/>
        <v>1371.56</v>
      </c>
      <c r="AQ276" s="139">
        <f t="shared" si="89"/>
        <v>1705.73</v>
      </c>
      <c r="AR276" s="140" t="str">
        <f t="shared" si="90"/>
        <v>2.3.2.1.4</v>
      </c>
      <c r="AS276" s="141" t="s">
        <v>73</v>
      </c>
      <c r="AT276" s="142">
        <v>0.24390000000000001</v>
      </c>
      <c r="AU276" s="144">
        <f t="shared" si="92"/>
        <v>1371.56</v>
      </c>
      <c r="AV276" s="144">
        <f t="shared" si="93"/>
        <v>1705.73</v>
      </c>
      <c r="AW276" s="145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 s="67">
        <f>SUMIF(AF:AF,"SIM",BN:BN)</f>
        <v>0</v>
      </c>
    </row>
    <row r="277" spans="1:69" s="67" customFormat="1">
      <c r="A277" s="125">
        <f t="shared" si="79"/>
        <v>266</v>
      </c>
      <c r="B277" s="125" t="s">
        <v>90</v>
      </c>
      <c r="C277" s="126">
        <v>2</v>
      </c>
      <c r="D277" s="126">
        <v>3</v>
      </c>
      <c r="E277" s="126">
        <v>2</v>
      </c>
      <c r="F277" s="126">
        <v>2</v>
      </c>
      <c r="G277" s="126"/>
      <c r="H277" s="126"/>
      <c r="I277"/>
      <c r="J277" s="127">
        <f t="shared" si="83"/>
        <v>4</v>
      </c>
      <c r="K277" s="128">
        <f t="shared" si="84"/>
        <v>2</v>
      </c>
      <c r="L277" s="128" t="str">
        <f t="shared" si="80"/>
        <v>2.3</v>
      </c>
      <c r="M277" s="128" t="str">
        <f t="shared" si="80"/>
        <v>2.3.2</v>
      </c>
      <c r="N277" s="128" t="str">
        <f t="shared" si="80"/>
        <v>2.3.2.2</v>
      </c>
      <c r="O277" s="128" t="str">
        <f t="shared" si="80"/>
        <v>2.3.2.2</v>
      </c>
      <c r="P277" s="129" t="str">
        <f t="shared" si="80"/>
        <v>2.3.2.2</v>
      </c>
      <c r="Q277" s="130">
        <f t="shared" si="85"/>
        <v>0</v>
      </c>
      <c r="R277" s="128">
        <f t="shared" si="77"/>
        <v>0</v>
      </c>
      <c r="S277" s="128">
        <f t="shared" si="77"/>
        <v>0</v>
      </c>
      <c r="T277" s="128">
        <f t="shared" si="77"/>
        <v>0</v>
      </c>
      <c r="U277" s="128">
        <f t="shared" si="77"/>
        <v>219891.56</v>
      </c>
      <c r="V277" s="128">
        <f t="shared" si="77"/>
        <v>0</v>
      </c>
      <c r="W277" s="131">
        <f t="shared" si="81"/>
        <v>0</v>
      </c>
      <c r="X277" s="130">
        <f t="shared" si="86"/>
        <v>0</v>
      </c>
      <c r="Y277" s="128">
        <f t="shared" si="78"/>
        <v>0</v>
      </c>
      <c r="Z277" s="128">
        <f t="shared" si="78"/>
        <v>0</v>
      </c>
      <c r="AA277" s="128">
        <f t="shared" si="78"/>
        <v>0</v>
      </c>
      <c r="AB277" s="128">
        <f t="shared" si="78"/>
        <v>273527.74</v>
      </c>
      <c r="AC277" s="128">
        <f t="shared" si="78"/>
        <v>0</v>
      </c>
      <c r="AD277" s="131">
        <f t="shared" si="82"/>
        <v>0</v>
      </c>
      <c r="AE277" s="68"/>
      <c r="AF277" s="132"/>
      <c r="AG277" s="133" t="str">
        <f t="shared" si="91"/>
        <v>2.3.2.2</v>
      </c>
      <c r="AH277" s="154"/>
      <c r="AI277" s="135" t="s">
        <v>73</v>
      </c>
      <c r="AJ277" s="148" t="s">
        <v>190</v>
      </c>
      <c r="AK277" s="136" t="s">
        <v>93</v>
      </c>
      <c r="AL277" s="134"/>
      <c r="AM277" s="155">
        <v>0</v>
      </c>
      <c r="AN277" s="138"/>
      <c r="AO277" s="138">
        <f t="shared" si="87"/>
        <v>0</v>
      </c>
      <c r="AP277" s="139">
        <f t="shared" si="88"/>
        <v>219891.56</v>
      </c>
      <c r="AQ277" s="139">
        <f t="shared" si="89"/>
        <v>273527.74</v>
      </c>
      <c r="AR277" s="140" t="str">
        <f t="shared" si="90"/>
        <v>2.3.2.2</v>
      </c>
      <c r="AS277" s="141" t="s">
        <v>73</v>
      </c>
      <c r="AT277" s="142">
        <v>0</v>
      </c>
      <c r="AU277" s="144" t="str">
        <f t="shared" si="92"/>
        <v/>
      </c>
      <c r="AV277" s="144">
        <f t="shared" si="93"/>
        <v>0</v>
      </c>
      <c r="AW277" s="145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</row>
    <row r="278" spans="1:69" s="67" customFormat="1" ht="33">
      <c r="A278" s="125">
        <f t="shared" si="79"/>
        <v>267</v>
      </c>
      <c r="B278" s="125"/>
      <c r="C278" s="126">
        <v>2</v>
      </c>
      <c r="D278" s="126">
        <v>3</v>
      </c>
      <c r="E278" s="126">
        <v>2</v>
      </c>
      <c r="F278" s="126">
        <v>2</v>
      </c>
      <c r="G278" s="126">
        <v>1</v>
      </c>
      <c r="H278" s="126"/>
      <c r="I278"/>
      <c r="J278" s="127">
        <f t="shared" si="83"/>
        <v>5</v>
      </c>
      <c r="K278" s="128">
        <f t="shared" si="84"/>
        <v>2</v>
      </c>
      <c r="L278" s="128" t="str">
        <f t="shared" si="80"/>
        <v>2.3</v>
      </c>
      <c r="M278" s="128" t="str">
        <f t="shared" si="80"/>
        <v>2.3.2</v>
      </c>
      <c r="N278" s="128" t="str">
        <f t="shared" si="80"/>
        <v>2.3.2.2</v>
      </c>
      <c r="O278" s="128" t="str">
        <f t="shared" si="80"/>
        <v>2.3.2.2.1</v>
      </c>
      <c r="P278" s="129" t="str">
        <f t="shared" si="80"/>
        <v>2.3.2.2.1</v>
      </c>
      <c r="Q278" s="130">
        <f t="shared" si="85"/>
        <v>26629.93</v>
      </c>
      <c r="R278" s="128">
        <f t="shared" si="77"/>
        <v>0</v>
      </c>
      <c r="S278" s="128">
        <f t="shared" si="77"/>
        <v>0</v>
      </c>
      <c r="T278" s="128">
        <f t="shared" si="77"/>
        <v>0</v>
      </c>
      <c r="U278" s="128">
        <f t="shared" si="77"/>
        <v>0</v>
      </c>
      <c r="V278" s="128">
        <f t="shared" si="77"/>
        <v>26629.93</v>
      </c>
      <c r="W278" s="131">
        <f t="shared" si="81"/>
        <v>26629.93</v>
      </c>
      <c r="X278" s="130">
        <f t="shared" si="86"/>
        <v>33125.31</v>
      </c>
      <c r="Y278" s="128">
        <f t="shared" si="78"/>
        <v>0</v>
      </c>
      <c r="Z278" s="128">
        <f t="shared" si="78"/>
        <v>0</v>
      </c>
      <c r="AA278" s="128">
        <f t="shared" si="78"/>
        <v>0</v>
      </c>
      <c r="AB278" s="128">
        <f t="shared" si="78"/>
        <v>0</v>
      </c>
      <c r="AC278" s="128">
        <f t="shared" si="78"/>
        <v>33125.31</v>
      </c>
      <c r="AD278" s="131">
        <f t="shared" si="82"/>
        <v>33125.31</v>
      </c>
      <c r="AE278" s="68"/>
      <c r="AF278" s="132"/>
      <c r="AG278" s="133" t="str">
        <f t="shared" si="91"/>
        <v>2.3.2.2.1</v>
      </c>
      <c r="AH278" s="150">
        <v>96396</v>
      </c>
      <c r="AI278" s="135" t="s">
        <v>62</v>
      </c>
      <c r="AJ278" s="148" t="s">
        <v>241</v>
      </c>
      <c r="AK278" s="136" t="s">
        <v>242</v>
      </c>
      <c r="AL278" s="134" t="s">
        <v>235</v>
      </c>
      <c r="AM278" s="151">
        <v>166.25</v>
      </c>
      <c r="AN278" s="138">
        <v>160.18</v>
      </c>
      <c r="AO278" s="138">
        <f t="shared" si="87"/>
        <v>199.25</v>
      </c>
      <c r="AP278" s="139">
        <f t="shared" si="88"/>
        <v>26629.93</v>
      </c>
      <c r="AQ278" s="139">
        <f t="shared" si="89"/>
        <v>33125.31</v>
      </c>
      <c r="AR278" s="140" t="str">
        <f t="shared" si="90"/>
        <v>2.3.2.2.1</v>
      </c>
      <c r="AS278" s="141" t="s">
        <v>73</v>
      </c>
      <c r="AT278" s="142">
        <v>0.24390000000000001</v>
      </c>
      <c r="AU278" s="144">
        <f t="shared" si="92"/>
        <v>26629.93</v>
      </c>
      <c r="AV278" s="144">
        <f t="shared" si="93"/>
        <v>33125.31</v>
      </c>
      <c r="AW278" s="145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</row>
    <row r="279" spans="1:69" s="67" customFormat="1" ht="49.5">
      <c r="A279" s="125">
        <f t="shared" si="79"/>
        <v>268</v>
      </c>
      <c r="B279" s="125"/>
      <c r="C279" s="126">
        <v>2</v>
      </c>
      <c r="D279" s="126">
        <v>3</v>
      </c>
      <c r="E279" s="126">
        <v>2</v>
      </c>
      <c r="F279" s="126">
        <v>2</v>
      </c>
      <c r="G279" s="126">
        <v>2</v>
      </c>
      <c r="H279" s="126"/>
      <c r="I279"/>
      <c r="J279" s="127">
        <f t="shared" si="83"/>
        <v>5</v>
      </c>
      <c r="K279" s="128">
        <f t="shared" si="84"/>
        <v>2</v>
      </c>
      <c r="L279" s="128" t="str">
        <f t="shared" si="80"/>
        <v>2.3</v>
      </c>
      <c r="M279" s="128" t="str">
        <f t="shared" si="80"/>
        <v>2.3.2</v>
      </c>
      <c r="N279" s="128" t="str">
        <f t="shared" si="80"/>
        <v>2.3.2.2</v>
      </c>
      <c r="O279" s="128" t="str">
        <f t="shared" si="80"/>
        <v>2.3.2.2.2</v>
      </c>
      <c r="P279" s="129" t="str">
        <f t="shared" si="80"/>
        <v>2.3.2.2.2</v>
      </c>
      <c r="Q279" s="130">
        <f t="shared" si="85"/>
        <v>1182.3699999999999</v>
      </c>
      <c r="R279" s="128">
        <f t="shared" si="77"/>
        <v>0</v>
      </c>
      <c r="S279" s="128">
        <f t="shared" si="77"/>
        <v>0</v>
      </c>
      <c r="T279" s="128">
        <f t="shared" si="77"/>
        <v>0</v>
      </c>
      <c r="U279" s="128">
        <f t="shared" si="77"/>
        <v>0</v>
      </c>
      <c r="V279" s="128">
        <f t="shared" si="77"/>
        <v>1182.3699999999999</v>
      </c>
      <c r="W279" s="131">
        <f t="shared" si="81"/>
        <v>1182.3699999999999</v>
      </c>
      <c r="X279" s="130">
        <f t="shared" si="86"/>
        <v>1470.98</v>
      </c>
      <c r="Y279" s="128">
        <f t="shared" si="78"/>
        <v>0</v>
      </c>
      <c r="Z279" s="128">
        <f t="shared" si="78"/>
        <v>0</v>
      </c>
      <c r="AA279" s="128">
        <f t="shared" si="78"/>
        <v>0</v>
      </c>
      <c r="AB279" s="128">
        <f t="shared" si="78"/>
        <v>0</v>
      </c>
      <c r="AC279" s="128">
        <f t="shared" si="78"/>
        <v>1470.98</v>
      </c>
      <c r="AD279" s="131">
        <f t="shared" si="82"/>
        <v>1470.98</v>
      </c>
      <c r="AE279" s="68"/>
      <c r="AF279" s="132"/>
      <c r="AG279" s="133" t="str">
        <f t="shared" si="91"/>
        <v>2.3.2.2.2</v>
      </c>
      <c r="AH279" s="134">
        <v>100974</v>
      </c>
      <c r="AI279" s="135" t="s">
        <v>62</v>
      </c>
      <c r="AJ279" s="148" t="s">
        <v>243</v>
      </c>
      <c r="AK279" s="136" t="s">
        <v>244</v>
      </c>
      <c r="AL279" s="134" t="s">
        <v>235</v>
      </c>
      <c r="AM279" s="151">
        <v>186.20000000000005</v>
      </c>
      <c r="AN279" s="138">
        <v>6.35</v>
      </c>
      <c r="AO279" s="138">
        <f t="shared" si="87"/>
        <v>7.9</v>
      </c>
      <c r="AP279" s="139">
        <f t="shared" si="88"/>
        <v>1182.3699999999999</v>
      </c>
      <c r="AQ279" s="139">
        <f t="shared" si="89"/>
        <v>1470.98</v>
      </c>
      <c r="AR279" s="140" t="str">
        <f t="shared" si="90"/>
        <v>2.3.2.2.2</v>
      </c>
      <c r="AS279" s="141" t="s">
        <v>73</v>
      </c>
      <c r="AT279" s="142">
        <v>0.24390000000000001</v>
      </c>
      <c r="AU279" s="144">
        <f t="shared" si="92"/>
        <v>1182.3699999999999</v>
      </c>
      <c r="AV279" s="144">
        <f t="shared" si="93"/>
        <v>1470.98</v>
      </c>
      <c r="AW279" s="145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 s="146"/>
      <c r="BQ279" s="146"/>
    </row>
    <row r="280" spans="1:69" s="67" customFormat="1" ht="33">
      <c r="A280" s="125">
        <f t="shared" si="79"/>
        <v>269</v>
      </c>
      <c r="B280" s="125"/>
      <c r="C280" s="126">
        <v>2</v>
      </c>
      <c r="D280" s="126">
        <v>3</v>
      </c>
      <c r="E280" s="126">
        <v>2</v>
      </c>
      <c r="F280" s="126">
        <v>2</v>
      </c>
      <c r="G280" s="126">
        <v>3</v>
      </c>
      <c r="H280" s="126"/>
      <c r="I280"/>
      <c r="J280" s="127">
        <f t="shared" si="83"/>
        <v>5</v>
      </c>
      <c r="K280" s="128">
        <f t="shared" si="84"/>
        <v>2</v>
      </c>
      <c r="L280" s="128" t="str">
        <f t="shared" si="80"/>
        <v>2.3</v>
      </c>
      <c r="M280" s="128" t="str">
        <f t="shared" si="80"/>
        <v>2.3.2</v>
      </c>
      <c r="N280" s="128" t="str">
        <f t="shared" si="80"/>
        <v>2.3.2.2</v>
      </c>
      <c r="O280" s="128" t="str">
        <f t="shared" si="80"/>
        <v>2.3.2.2.3</v>
      </c>
      <c r="P280" s="129" t="str">
        <f t="shared" si="80"/>
        <v>2.3.2.2.3</v>
      </c>
      <c r="Q280" s="130">
        <f t="shared" si="85"/>
        <v>3109.54</v>
      </c>
      <c r="R280" s="128">
        <f t="shared" si="77"/>
        <v>0</v>
      </c>
      <c r="S280" s="128">
        <f t="shared" si="77"/>
        <v>0</v>
      </c>
      <c r="T280" s="128">
        <f t="shared" si="77"/>
        <v>0</v>
      </c>
      <c r="U280" s="128">
        <f t="shared" si="77"/>
        <v>0</v>
      </c>
      <c r="V280" s="128">
        <f t="shared" si="77"/>
        <v>3109.54</v>
      </c>
      <c r="W280" s="131">
        <f t="shared" si="81"/>
        <v>3109.54</v>
      </c>
      <c r="X280" s="130">
        <f t="shared" si="86"/>
        <v>3872.96</v>
      </c>
      <c r="Y280" s="128">
        <f t="shared" si="78"/>
        <v>0</v>
      </c>
      <c r="Z280" s="128">
        <f t="shared" si="78"/>
        <v>0</v>
      </c>
      <c r="AA280" s="128">
        <f t="shared" si="78"/>
        <v>0</v>
      </c>
      <c r="AB280" s="128">
        <f t="shared" si="78"/>
        <v>0</v>
      </c>
      <c r="AC280" s="128">
        <f t="shared" si="78"/>
        <v>3872.96</v>
      </c>
      <c r="AD280" s="131">
        <f t="shared" si="82"/>
        <v>3872.96</v>
      </c>
      <c r="AE280" s="68"/>
      <c r="AF280" s="132"/>
      <c r="AG280" s="133" t="str">
        <f t="shared" si="91"/>
        <v>2.3.2.2.3</v>
      </c>
      <c r="AH280" s="150">
        <v>95875</v>
      </c>
      <c r="AI280" s="135" t="s">
        <v>62</v>
      </c>
      <c r="AJ280" s="148" t="s">
        <v>236</v>
      </c>
      <c r="AK280" s="136" t="s">
        <v>237</v>
      </c>
      <c r="AL280" s="134" t="s">
        <v>238</v>
      </c>
      <c r="AM280" s="151">
        <v>1862</v>
      </c>
      <c r="AN280" s="138">
        <v>1.67</v>
      </c>
      <c r="AO280" s="138">
        <f t="shared" si="87"/>
        <v>2.08</v>
      </c>
      <c r="AP280" s="139">
        <f t="shared" si="88"/>
        <v>3109.54</v>
      </c>
      <c r="AQ280" s="139">
        <f t="shared" si="89"/>
        <v>3872.96</v>
      </c>
      <c r="AR280" s="140" t="str">
        <f t="shared" si="90"/>
        <v>2.3.2.2.3</v>
      </c>
      <c r="AS280" s="141" t="s">
        <v>73</v>
      </c>
      <c r="AT280" s="142">
        <v>0.24390000000000001</v>
      </c>
      <c r="AU280" s="144">
        <f t="shared" si="92"/>
        <v>3109.54</v>
      </c>
      <c r="AV280" s="144">
        <f t="shared" si="93"/>
        <v>3872.96</v>
      </c>
      <c r="AW280" s="145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</row>
    <row r="281" spans="1:69" s="67" customFormat="1" ht="33">
      <c r="A281" s="125">
        <f t="shared" si="79"/>
        <v>270</v>
      </c>
      <c r="B281" s="125"/>
      <c r="C281" s="126">
        <v>2</v>
      </c>
      <c r="D281" s="126">
        <v>3</v>
      </c>
      <c r="E281" s="126">
        <v>2</v>
      </c>
      <c r="F281" s="126">
        <v>2</v>
      </c>
      <c r="G281" s="126">
        <v>4</v>
      </c>
      <c r="H281" s="126"/>
      <c r="I281"/>
      <c r="J281" s="127">
        <f t="shared" si="83"/>
        <v>5</v>
      </c>
      <c r="K281" s="128">
        <f t="shared" si="84"/>
        <v>2</v>
      </c>
      <c r="L281" s="128" t="str">
        <f t="shared" si="80"/>
        <v>2.3</v>
      </c>
      <c r="M281" s="128" t="str">
        <f t="shared" si="80"/>
        <v>2.3.2</v>
      </c>
      <c r="N281" s="128" t="str">
        <f t="shared" si="80"/>
        <v>2.3.2.2</v>
      </c>
      <c r="O281" s="128" t="str">
        <f t="shared" si="80"/>
        <v>2.3.2.2.4</v>
      </c>
      <c r="P281" s="129" t="str">
        <f t="shared" si="80"/>
        <v>2.3.2.2.4</v>
      </c>
      <c r="Q281" s="130">
        <f t="shared" si="85"/>
        <v>3867.98</v>
      </c>
      <c r="R281" s="128">
        <f t="shared" si="77"/>
        <v>0</v>
      </c>
      <c r="S281" s="128">
        <f t="shared" si="77"/>
        <v>0</v>
      </c>
      <c r="T281" s="128">
        <f t="shared" si="77"/>
        <v>0</v>
      </c>
      <c r="U281" s="128">
        <f t="shared" si="77"/>
        <v>0</v>
      </c>
      <c r="V281" s="128">
        <f t="shared" si="77"/>
        <v>3867.98</v>
      </c>
      <c r="W281" s="131">
        <f t="shared" si="81"/>
        <v>3867.98</v>
      </c>
      <c r="X281" s="130">
        <f t="shared" si="86"/>
        <v>4807.66</v>
      </c>
      <c r="Y281" s="128">
        <f t="shared" si="78"/>
        <v>0</v>
      </c>
      <c r="Z281" s="128">
        <f t="shared" si="78"/>
        <v>0</v>
      </c>
      <c r="AA281" s="128">
        <f t="shared" si="78"/>
        <v>0</v>
      </c>
      <c r="AB281" s="128">
        <f t="shared" si="78"/>
        <v>0</v>
      </c>
      <c r="AC281" s="128">
        <f t="shared" si="78"/>
        <v>4807.66</v>
      </c>
      <c r="AD281" s="131">
        <f t="shared" si="82"/>
        <v>4807.66</v>
      </c>
      <c r="AE281" s="68"/>
      <c r="AF281" s="132"/>
      <c r="AG281" s="133" t="str">
        <f t="shared" si="91"/>
        <v>2.3.2.2.4</v>
      </c>
      <c r="AH281" s="150">
        <v>102101</v>
      </c>
      <c r="AI281" s="135" t="s">
        <v>62</v>
      </c>
      <c r="AJ281" s="148" t="s">
        <v>245</v>
      </c>
      <c r="AK281" s="136" t="s">
        <v>246</v>
      </c>
      <c r="AL281" s="134" t="s">
        <v>210</v>
      </c>
      <c r="AM281" s="151">
        <v>1092.6500000000001</v>
      </c>
      <c r="AN281" s="138">
        <v>3.54</v>
      </c>
      <c r="AO281" s="138">
        <f t="shared" si="87"/>
        <v>4.4000000000000004</v>
      </c>
      <c r="AP281" s="139">
        <f t="shared" si="88"/>
        <v>3867.98</v>
      </c>
      <c r="AQ281" s="139">
        <f t="shared" si="89"/>
        <v>4807.66</v>
      </c>
      <c r="AR281" s="140" t="str">
        <f t="shared" si="90"/>
        <v>2.3.2.2.4</v>
      </c>
      <c r="AS281" s="141" t="s">
        <v>73</v>
      </c>
      <c r="AT281" s="142">
        <v>0.24390000000000001</v>
      </c>
      <c r="AU281" s="144">
        <f t="shared" si="92"/>
        <v>3867.98</v>
      </c>
      <c r="AV281" s="144">
        <f t="shared" si="93"/>
        <v>4807.66</v>
      </c>
      <c r="AW281" s="145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</row>
    <row r="282" spans="1:69" s="67" customFormat="1" ht="33">
      <c r="A282" s="125">
        <f t="shared" si="79"/>
        <v>271</v>
      </c>
      <c r="B282" s="125"/>
      <c r="C282" s="126">
        <v>2</v>
      </c>
      <c r="D282" s="126">
        <v>3</v>
      </c>
      <c r="E282" s="126">
        <v>2</v>
      </c>
      <c r="F282" s="126">
        <v>2</v>
      </c>
      <c r="G282" s="126">
        <v>5</v>
      </c>
      <c r="H282" s="126"/>
      <c r="I282"/>
      <c r="J282" s="127">
        <f t="shared" si="83"/>
        <v>5</v>
      </c>
      <c r="K282" s="128">
        <f t="shared" si="84"/>
        <v>2</v>
      </c>
      <c r="L282" s="128" t="str">
        <f t="shared" si="80"/>
        <v>2.3</v>
      </c>
      <c r="M282" s="128" t="str">
        <f t="shared" si="80"/>
        <v>2.3.2</v>
      </c>
      <c r="N282" s="128" t="str">
        <f t="shared" si="80"/>
        <v>2.3.2.2</v>
      </c>
      <c r="O282" s="128" t="str">
        <f t="shared" si="80"/>
        <v>2.3.2.2.5</v>
      </c>
      <c r="P282" s="129" t="str">
        <f t="shared" si="80"/>
        <v>2.3.2.2.5</v>
      </c>
      <c r="Q282" s="130">
        <f t="shared" si="85"/>
        <v>175231.56</v>
      </c>
      <c r="R282" s="128">
        <f t="shared" si="77"/>
        <v>0</v>
      </c>
      <c r="S282" s="128">
        <f t="shared" si="77"/>
        <v>0</v>
      </c>
      <c r="T282" s="128">
        <f t="shared" si="77"/>
        <v>0</v>
      </c>
      <c r="U282" s="128">
        <f t="shared" si="77"/>
        <v>0</v>
      </c>
      <c r="V282" s="128">
        <f t="shared" si="77"/>
        <v>175231.56</v>
      </c>
      <c r="W282" s="131">
        <f t="shared" si="81"/>
        <v>175231.56</v>
      </c>
      <c r="X282" s="130">
        <f t="shared" si="86"/>
        <v>217970.56</v>
      </c>
      <c r="Y282" s="128">
        <f t="shared" si="78"/>
        <v>0</v>
      </c>
      <c r="Z282" s="128">
        <f t="shared" si="78"/>
        <v>0</v>
      </c>
      <c r="AA282" s="128">
        <f t="shared" si="78"/>
        <v>0</v>
      </c>
      <c r="AB282" s="128">
        <f t="shared" si="78"/>
        <v>0</v>
      </c>
      <c r="AC282" s="128">
        <f t="shared" si="78"/>
        <v>217970.56</v>
      </c>
      <c r="AD282" s="131">
        <f t="shared" si="82"/>
        <v>217970.56</v>
      </c>
      <c r="AE282" s="68"/>
      <c r="AF282" s="132"/>
      <c r="AG282" s="133" t="str">
        <f t="shared" si="91"/>
        <v>2.3.2.2.5</v>
      </c>
      <c r="AH282" s="150">
        <v>95995</v>
      </c>
      <c r="AI282" s="135" t="s">
        <v>62</v>
      </c>
      <c r="AJ282" s="148" t="s">
        <v>247</v>
      </c>
      <c r="AK282" s="136" t="s">
        <v>248</v>
      </c>
      <c r="AL282" s="134" t="s">
        <v>235</v>
      </c>
      <c r="AM282" s="151">
        <v>109.265</v>
      </c>
      <c r="AN282" s="138">
        <v>1603.73</v>
      </c>
      <c r="AO282" s="138">
        <f t="shared" si="87"/>
        <v>1994.88</v>
      </c>
      <c r="AP282" s="139">
        <f t="shared" si="88"/>
        <v>175231.56</v>
      </c>
      <c r="AQ282" s="139">
        <f t="shared" si="89"/>
        <v>217970.56</v>
      </c>
      <c r="AR282" s="140" t="str">
        <f t="shared" si="90"/>
        <v>2.3.2.2.5</v>
      </c>
      <c r="AS282" s="141"/>
      <c r="AT282" s="142">
        <v>0.24390000000000001</v>
      </c>
      <c r="AU282" s="144">
        <f t="shared" si="92"/>
        <v>175231.56</v>
      </c>
      <c r="AV282" s="144">
        <f t="shared" si="93"/>
        <v>217970.56</v>
      </c>
      <c r="AW282" s="145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</row>
    <row r="283" spans="1:69" s="67" customFormat="1" ht="49.5">
      <c r="A283" s="125">
        <f t="shared" si="79"/>
        <v>272</v>
      </c>
      <c r="B283" s="125"/>
      <c r="C283" s="126">
        <v>2</v>
      </c>
      <c r="D283" s="126">
        <v>3</v>
      </c>
      <c r="E283" s="126">
        <v>2</v>
      </c>
      <c r="F283" s="126">
        <v>2</v>
      </c>
      <c r="G283" s="126">
        <v>6</v>
      </c>
      <c r="H283" s="126"/>
      <c r="I283"/>
      <c r="J283" s="127">
        <f t="shared" si="83"/>
        <v>5</v>
      </c>
      <c r="K283" s="128">
        <f t="shared" si="84"/>
        <v>2</v>
      </c>
      <c r="L283" s="128" t="str">
        <f t="shared" si="80"/>
        <v>2.3</v>
      </c>
      <c r="M283" s="128" t="str">
        <f t="shared" si="80"/>
        <v>2.3.2</v>
      </c>
      <c r="N283" s="128" t="str">
        <f t="shared" si="80"/>
        <v>2.3.2.2</v>
      </c>
      <c r="O283" s="128" t="str">
        <f t="shared" si="80"/>
        <v>2.3.2.2.6</v>
      </c>
      <c r="P283" s="129" t="str">
        <f t="shared" si="80"/>
        <v>2.3.2.2.6</v>
      </c>
      <c r="Q283" s="130">
        <f t="shared" si="85"/>
        <v>777.09</v>
      </c>
      <c r="R283" s="128">
        <f t="shared" si="77"/>
        <v>0</v>
      </c>
      <c r="S283" s="128">
        <f t="shared" si="77"/>
        <v>0</v>
      </c>
      <c r="T283" s="128">
        <f t="shared" si="77"/>
        <v>0</v>
      </c>
      <c r="U283" s="128">
        <f t="shared" si="77"/>
        <v>0</v>
      </c>
      <c r="V283" s="128">
        <f t="shared" si="77"/>
        <v>777.09</v>
      </c>
      <c r="W283" s="131">
        <f t="shared" si="81"/>
        <v>777.09</v>
      </c>
      <c r="X283" s="130">
        <f t="shared" si="86"/>
        <v>966.78</v>
      </c>
      <c r="Y283" s="128">
        <f t="shared" si="78"/>
        <v>0</v>
      </c>
      <c r="Z283" s="128">
        <f t="shared" si="78"/>
        <v>0</v>
      </c>
      <c r="AA283" s="128">
        <f t="shared" si="78"/>
        <v>0</v>
      </c>
      <c r="AB283" s="128">
        <f t="shared" si="78"/>
        <v>0</v>
      </c>
      <c r="AC283" s="128">
        <f t="shared" si="78"/>
        <v>966.78</v>
      </c>
      <c r="AD283" s="131">
        <f t="shared" si="82"/>
        <v>966.78</v>
      </c>
      <c r="AE283" s="68"/>
      <c r="AF283" s="132"/>
      <c r="AG283" s="133" t="str">
        <f t="shared" si="91"/>
        <v>2.3.2.2.6</v>
      </c>
      <c r="AH283" s="150">
        <v>100974</v>
      </c>
      <c r="AI283" s="135" t="s">
        <v>62</v>
      </c>
      <c r="AJ283" s="148" t="s">
        <v>243</v>
      </c>
      <c r="AK283" s="136" t="s">
        <v>244</v>
      </c>
      <c r="AL283" s="134" t="s">
        <v>235</v>
      </c>
      <c r="AM283" s="151">
        <v>122.37680000000002</v>
      </c>
      <c r="AN283" s="138">
        <v>6.35</v>
      </c>
      <c r="AO283" s="138">
        <f t="shared" si="87"/>
        <v>7.9</v>
      </c>
      <c r="AP283" s="139">
        <f t="shared" si="88"/>
        <v>777.09</v>
      </c>
      <c r="AQ283" s="139">
        <f t="shared" si="89"/>
        <v>966.78</v>
      </c>
      <c r="AR283" s="140" t="str">
        <f t="shared" si="90"/>
        <v>2.3.2.2.6</v>
      </c>
      <c r="AS283" s="141" t="s">
        <v>73</v>
      </c>
      <c r="AT283" s="142">
        <v>0.24390000000000001</v>
      </c>
      <c r="AU283" s="144">
        <f t="shared" si="92"/>
        <v>777.09</v>
      </c>
      <c r="AV283" s="144">
        <f t="shared" si="93"/>
        <v>966.78</v>
      </c>
      <c r="AW283" s="145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</row>
    <row r="284" spans="1:69" s="67" customFormat="1" ht="33">
      <c r="A284" s="125">
        <f t="shared" si="79"/>
        <v>273</v>
      </c>
      <c r="B284" s="125"/>
      <c r="C284" s="126">
        <v>2</v>
      </c>
      <c r="D284" s="126">
        <v>3</v>
      </c>
      <c r="E284" s="126">
        <v>2</v>
      </c>
      <c r="F284" s="126">
        <v>2</v>
      </c>
      <c r="G284" s="126">
        <v>7</v>
      </c>
      <c r="H284" s="126"/>
      <c r="I284"/>
      <c r="J284" s="127">
        <f t="shared" si="83"/>
        <v>5</v>
      </c>
      <c r="K284" s="128">
        <f t="shared" si="84"/>
        <v>2</v>
      </c>
      <c r="L284" s="128" t="str">
        <f t="shared" si="80"/>
        <v>2.3</v>
      </c>
      <c r="M284" s="128" t="str">
        <f t="shared" si="80"/>
        <v>2.3.2</v>
      </c>
      <c r="N284" s="128" t="str">
        <f t="shared" si="80"/>
        <v>2.3.2.2</v>
      </c>
      <c r="O284" s="128" t="str">
        <f t="shared" si="80"/>
        <v>2.3.2.2.7</v>
      </c>
      <c r="P284" s="129" t="str">
        <f t="shared" si="80"/>
        <v>2.3.2.2.7</v>
      </c>
      <c r="Q284" s="130">
        <f t="shared" si="85"/>
        <v>9093.09</v>
      </c>
      <c r="R284" s="128">
        <f t="shared" si="77"/>
        <v>0</v>
      </c>
      <c r="S284" s="128">
        <f t="shared" si="77"/>
        <v>0</v>
      </c>
      <c r="T284" s="128">
        <f t="shared" si="77"/>
        <v>0</v>
      </c>
      <c r="U284" s="128">
        <f t="shared" si="77"/>
        <v>0</v>
      </c>
      <c r="V284" s="128">
        <f t="shared" si="77"/>
        <v>9093.09</v>
      </c>
      <c r="W284" s="131">
        <f t="shared" si="81"/>
        <v>9093.09</v>
      </c>
      <c r="X284" s="130">
        <f t="shared" si="86"/>
        <v>11313.49</v>
      </c>
      <c r="Y284" s="128">
        <f t="shared" si="78"/>
        <v>0</v>
      </c>
      <c r="Z284" s="128">
        <f t="shared" si="78"/>
        <v>0</v>
      </c>
      <c r="AA284" s="128">
        <f t="shared" si="78"/>
        <v>0</v>
      </c>
      <c r="AB284" s="128">
        <f t="shared" si="78"/>
        <v>0</v>
      </c>
      <c r="AC284" s="128">
        <f t="shared" si="78"/>
        <v>11313.49</v>
      </c>
      <c r="AD284" s="131">
        <f t="shared" si="82"/>
        <v>11313.49</v>
      </c>
      <c r="AE284" s="68"/>
      <c r="AF284" s="132"/>
      <c r="AG284" s="133" t="str">
        <f t="shared" si="91"/>
        <v>2.3.2.2.7</v>
      </c>
      <c r="AH284" s="154" t="s">
        <v>94</v>
      </c>
      <c r="AI284" s="135" t="s">
        <v>65</v>
      </c>
      <c r="AJ284" s="148" t="s">
        <v>249</v>
      </c>
      <c r="AK284" s="136" t="s">
        <v>250</v>
      </c>
      <c r="AL284" s="134" t="s">
        <v>251</v>
      </c>
      <c r="AM284" s="151">
        <v>3524.4518399999997</v>
      </c>
      <c r="AN284" s="138">
        <v>2.58</v>
      </c>
      <c r="AO284" s="138">
        <f t="shared" si="87"/>
        <v>3.21</v>
      </c>
      <c r="AP284" s="139">
        <f t="shared" si="88"/>
        <v>9093.09</v>
      </c>
      <c r="AQ284" s="139">
        <f t="shared" si="89"/>
        <v>11313.49</v>
      </c>
      <c r="AR284" s="140" t="str">
        <f t="shared" si="90"/>
        <v>2.3.2.2.7</v>
      </c>
      <c r="AS284" s="141" t="s">
        <v>73</v>
      </c>
      <c r="AT284" s="142">
        <v>0.24390000000000001</v>
      </c>
      <c r="AU284" s="144">
        <f t="shared" si="92"/>
        <v>9093.09</v>
      </c>
      <c r="AV284" s="144">
        <f t="shared" si="93"/>
        <v>11313.49</v>
      </c>
      <c r="AW284" s="145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</row>
    <row r="285" spans="1:69" s="67" customFormat="1">
      <c r="A285" s="125">
        <f t="shared" si="79"/>
        <v>274</v>
      </c>
      <c r="B285" s="125" t="s">
        <v>90</v>
      </c>
      <c r="C285" s="126">
        <v>2</v>
      </c>
      <c r="D285" s="126">
        <v>3</v>
      </c>
      <c r="E285" s="126">
        <v>2</v>
      </c>
      <c r="F285" s="126">
        <v>3</v>
      </c>
      <c r="G285" s="126"/>
      <c r="H285" s="126"/>
      <c r="I285"/>
      <c r="J285" s="127">
        <f t="shared" si="83"/>
        <v>4</v>
      </c>
      <c r="K285" s="128">
        <f t="shared" si="84"/>
        <v>2</v>
      </c>
      <c r="L285" s="128" t="str">
        <f t="shared" si="80"/>
        <v>2.3</v>
      </c>
      <c r="M285" s="128" t="str">
        <f t="shared" si="80"/>
        <v>2.3.2</v>
      </c>
      <c r="N285" s="128" t="str">
        <f t="shared" si="80"/>
        <v>2.3.2.3</v>
      </c>
      <c r="O285" s="128" t="str">
        <f t="shared" si="80"/>
        <v>2.3.2.3</v>
      </c>
      <c r="P285" s="129" t="str">
        <f t="shared" si="80"/>
        <v>2.3.2.3</v>
      </c>
      <c r="Q285" s="130">
        <f t="shared" si="85"/>
        <v>0</v>
      </c>
      <c r="R285" s="128">
        <f t="shared" si="77"/>
        <v>0</v>
      </c>
      <c r="S285" s="128">
        <f t="shared" si="77"/>
        <v>0</v>
      </c>
      <c r="T285" s="128">
        <f t="shared" si="77"/>
        <v>0</v>
      </c>
      <c r="U285" s="128">
        <f t="shared" si="77"/>
        <v>7536.83</v>
      </c>
      <c r="V285" s="128">
        <f t="shared" si="77"/>
        <v>0</v>
      </c>
      <c r="W285" s="131">
        <f t="shared" si="81"/>
        <v>0</v>
      </c>
      <c r="X285" s="130">
        <f t="shared" si="86"/>
        <v>0</v>
      </c>
      <c r="Y285" s="128">
        <f t="shared" si="78"/>
        <v>0</v>
      </c>
      <c r="Z285" s="128">
        <f t="shared" si="78"/>
        <v>0</v>
      </c>
      <c r="AA285" s="128">
        <f t="shared" si="78"/>
        <v>0</v>
      </c>
      <c r="AB285" s="128">
        <f t="shared" si="78"/>
        <v>9374.9699999999993</v>
      </c>
      <c r="AC285" s="128">
        <f t="shared" si="78"/>
        <v>0</v>
      </c>
      <c r="AD285" s="131">
        <f t="shared" si="82"/>
        <v>0</v>
      </c>
      <c r="AE285" s="68"/>
      <c r="AF285" s="132"/>
      <c r="AG285" s="133" t="str">
        <f t="shared" si="91"/>
        <v>2.3.2.3</v>
      </c>
      <c r="AH285" s="154"/>
      <c r="AI285" s="135" t="s">
        <v>73</v>
      </c>
      <c r="AJ285" s="148" t="s">
        <v>190</v>
      </c>
      <c r="AK285" s="136" t="s">
        <v>95</v>
      </c>
      <c r="AL285" s="134"/>
      <c r="AM285" s="155">
        <v>0</v>
      </c>
      <c r="AN285" s="138"/>
      <c r="AO285" s="138">
        <f t="shared" si="87"/>
        <v>0</v>
      </c>
      <c r="AP285" s="139">
        <f t="shared" si="88"/>
        <v>7536.83</v>
      </c>
      <c r="AQ285" s="139">
        <f t="shared" si="89"/>
        <v>9374.9699999999993</v>
      </c>
      <c r="AR285" s="140" t="str">
        <f t="shared" si="90"/>
        <v>2.3.2.3</v>
      </c>
      <c r="AS285" s="141" t="s">
        <v>73</v>
      </c>
      <c r="AT285" s="142">
        <v>0</v>
      </c>
      <c r="AU285" s="144" t="str">
        <f t="shared" si="92"/>
        <v/>
      </c>
      <c r="AV285" s="144">
        <f t="shared" si="93"/>
        <v>0</v>
      </c>
      <c r="AW285" s="14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</row>
    <row r="286" spans="1:69" s="67" customFormat="1">
      <c r="A286" s="125">
        <f t="shared" si="79"/>
        <v>275</v>
      </c>
      <c r="B286" s="125"/>
      <c r="C286" s="126">
        <v>2</v>
      </c>
      <c r="D286" s="126">
        <v>3</v>
      </c>
      <c r="E286" s="126">
        <v>2</v>
      </c>
      <c r="F286" s="126">
        <v>3</v>
      </c>
      <c r="G286" s="126">
        <v>1</v>
      </c>
      <c r="H286" s="126"/>
      <c r="I286"/>
      <c r="J286" s="127">
        <f t="shared" si="83"/>
        <v>5</v>
      </c>
      <c r="K286" s="128">
        <f t="shared" si="84"/>
        <v>2</v>
      </c>
      <c r="L286" s="128" t="str">
        <f t="shared" si="80"/>
        <v>2.3</v>
      </c>
      <c r="M286" s="128" t="str">
        <f t="shared" si="80"/>
        <v>2.3.2</v>
      </c>
      <c r="N286" s="128" t="str">
        <f t="shared" si="80"/>
        <v>2.3.2.3</v>
      </c>
      <c r="O286" s="128" t="str">
        <f t="shared" si="80"/>
        <v>2.3.2.3.1</v>
      </c>
      <c r="P286" s="129" t="str">
        <f t="shared" si="80"/>
        <v>2.3.2.3.1</v>
      </c>
      <c r="Q286" s="130">
        <f t="shared" si="85"/>
        <v>1864.5</v>
      </c>
      <c r="R286" s="128">
        <f t="shared" si="77"/>
        <v>0</v>
      </c>
      <c r="S286" s="128">
        <f t="shared" si="77"/>
        <v>0</v>
      </c>
      <c r="T286" s="128">
        <f t="shared" si="77"/>
        <v>0</v>
      </c>
      <c r="U286" s="128">
        <f t="shared" si="77"/>
        <v>0</v>
      </c>
      <c r="V286" s="128">
        <f t="shared" si="77"/>
        <v>1864.5</v>
      </c>
      <c r="W286" s="131">
        <f t="shared" si="81"/>
        <v>1864.5</v>
      </c>
      <c r="X286" s="130">
        <f t="shared" si="86"/>
        <v>2319</v>
      </c>
      <c r="Y286" s="128">
        <f t="shared" si="78"/>
        <v>0</v>
      </c>
      <c r="Z286" s="128">
        <f t="shared" si="78"/>
        <v>0</v>
      </c>
      <c r="AA286" s="128">
        <f t="shared" si="78"/>
        <v>0</v>
      </c>
      <c r="AB286" s="128">
        <f t="shared" si="78"/>
        <v>0</v>
      </c>
      <c r="AC286" s="128">
        <f t="shared" si="78"/>
        <v>2319</v>
      </c>
      <c r="AD286" s="131">
        <f t="shared" si="82"/>
        <v>2319</v>
      </c>
      <c r="AE286" s="68"/>
      <c r="AF286" s="132"/>
      <c r="AG286" s="133" t="str">
        <f t="shared" si="91"/>
        <v>2.3.2.3.1</v>
      </c>
      <c r="AH286" s="150" t="s">
        <v>96</v>
      </c>
      <c r="AI286" s="135" t="s">
        <v>65</v>
      </c>
      <c r="AJ286" s="148" t="s">
        <v>252</v>
      </c>
      <c r="AK286" s="136" t="s">
        <v>253</v>
      </c>
      <c r="AL286" s="134" t="s">
        <v>210</v>
      </c>
      <c r="AM286" s="151">
        <v>150</v>
      </c>
      <c r="AN286" s="138">
        <v>12.43</v>
      </c>
      <c r="AO286" s="138">
        <f t="shared" si="87"/>
        <v>15.46</v>
      </c>
      <c r="AP286" s="139">
        <f t="shared" si="88"/>
        <v>1864.5</v>
      </c>
      <c r="AQ286" s="139">
        <f t="shared" si="89"/>
        <v>2319</v>
      </c>
      <c r="AR286" s="140" t="str">
        <f t="shared" si="90"/>
        <v>2.3.2.3.1</v>
      </c>
      <c r="AS286" s="141" t="s">
        <v>73</v>
      </c>
      <c r="AT286" s="142">
        <v>0.24390000000000001</v>
      </c>
      <c r="AU286" s="144">
        <f t="shared" si="92"/>
        <v>1864.5</v>
      </c>
      <c r="AV286" s="144">
        <f t="shared" si="93"/>
        <v>2319</v>
      </c>
      <c r="AW286" s="145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</row>
    <row r="287" spans="1:69" s="67" customFormat="1" ht="49.5">
      <c r="A287" s="125">
        <f t="shared" si="79"/>
        <v>276</v>
      </c>
      <c r="B287" s="125"/>
      <c r="C287" s="126">
        <v>2</v>
      </c>
      <c r="D287" s="126">
        <v>3</v>
      </c>
      <c r="E287" s="126">
        <v>2</v>
      </c>
      <c r="F287" s="126">
        <v>3</v>
      </c>
      <c r="G287" s="126">
        <v>2</v>
      </c>
      <c r="H287" s="126"/>
      <c r="I287"/>
      <c r="J287" s="127">
        <f t="shared" si="83"/>
        <v>5</v>
      </c>
      <c r="K287" s="128">
        <f t="shared" si="84"/>
        <v>2</v>
      </c>
      <c r="L287" s="128" t="str">
        <f t="shared" si="80"/>
        <v>2.3</v>
      </c>
      <c r="M287" s="128" t="str">
        <f t="shared" si="80"/>
        <v>2.3.2</v>
      </c>
      <c r="N287" s="128" t="str">
        <f t="shared" si="80"/>
        <v>2.3.2.3</v>
      </c>
      <c r="O287" s="128" t="str">
        <f t="shared" si="80"/>
        <v>2.3.2.3.2</v>
      </c>
      <c r="P287" s="129" t="str">
        <f t="shared" si="80"/>
        <v>2.3.2.3.2</v>
      </c>
      <c r="Q287" s="130">
        <f t="shared" si="85"/>
        <v>74.48</v>
      </c>
      <c r="R287" s="128">
        <f t="shared" si="77"/>
        <v>0</v>
      </c>
      <c r="S287" s="128">
        <f t="shared" si="77"/>
        <v>0</v>
      </c>
      <c r="T287" s="128">
        <f t="shared" si="77"/>
        <v>0</v>
      </c>
      <c r="U287" s="128">
        <f t="shared" si="77"/>
        <v>0</v>
      </c>
      <c r="V287" s="128">
        <f t="shared" si="77"/>
        <v>74.48</v>
      </c>
      <c r="W287" s="131">
        <f t="shared" si="81"/>
        <v>74.48</v>
      </c>
      <c r="X287" s="130">
        <f t="shared" si="86"/>
        <v>92.59</v>
      </c>
      <c r="Y287" s="128">
        <f t="shared" si="78"/>
        <v>0</v>
      </c>
      <c r="Z287" s="128">
        <f t="shared" si="78"/>
        <v>0</v>
      </c>
      <c r="AA287" s="128">
        <f t="shared" si="78"/>
        <v>0</v>
      </c>
      <c r="AB287" s="128">
        <f t="shared" si="78"/>
        <v>0</v>
      </c>
      <c r="AC287" s="128">
        <f t="shared" si="78"/>
        <v>92.59</v>
      </c>
      <c r="AD287" s="131">
        <f t="shared" si="82"/>
        <v>92.59</v>
      </c>
      <c r="AE287" s="68"/>
      <c r="AF287" s="132"/>
      <c r="AG287" s="133" t="str">
        <f t="shared" si="91"/>
        <v>2.3.2.3.2</v>
      </c>
      <c r="AH287" s="150">
        <v>100982</v>
      </c>
      <c r="AI287" s="135" t="s">
        <v>62</v>
      </c>
      <c r="AJ287" s="148" t="s">
        <v>233</v>
      </c>
      <c r="AK287" s="136" t="s">
        <v>234</v>
      </c>
      <c r="AL287" s="134" t="s">
        <v>235</v>
      </c>
      <c r="AM287" s="151">
        <v>11.250000000000002</v>
      </c>
      <c r="AN287" s="138">
        <v>6.62</v>
      </c>
      <c r="AO287" s="138">
        <f t="shared" si="87"/>
        <v>8.23</v>
      </c>
      <c r="AP287" s="139">
        <f t="shared" si="88"/>
        <v>74.48</v>
      </c>
      <c r="AQ287" s="139">
        <f t="shared" si="89"/>
        <v>92.59</v>
      </c>
      <c r="AR287" s="140" t="str">
        <f t="shared" si="90"/>
        <v>2.3.2.3.2</v>
      </c>
      <c r="AS287" s="141" t="s">
        <v>73</v>
      </c>
      <c r="AT287" s="142">
        <v>0.24390000000000001</v>
      </c>
      <c r="AU287" s="144">
        <f t="shared" si="92"/>
        <v>74.48</v>
      </c>
      <c r="AV287" s="144">
        <f t="shared" si="93"/>
        <v>92.59</v>
      </c>
      <c r="AW287" s="145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</row>
    <row r="288" spans="1:69" s="67" customFormat="1" ht="33">
      <c r="A288" s="125">
        <f t="shared" si="79"/>
        <v>277</v>
      </c>
      <c r="B288" s="125"/>
      <c r="C288" s="126">
        <v>2</v>
      </c>
      <c r="D288" s="126">
        <v>3</v>
      </c>
      <c r="E288" s="126">
        <v>2</v>
      </c>
      <c r="F288" s="126">
        <v>3</v>
      </c>
      <c r="G288" s="126">
        <v>3</v>
      </c>
      <c r="H288" s="126"/>
      <c r="I288"/>
      <c r="J288" s="127">
        <f t="shared" si="83"/>
        <v>5</v>
      </c>
      <c r="K288" s="128">
        <f t="shared" si="84"/>
        <v>2</v>
      </c>
      <c r="L288" s="128" t="str">
        <f t="shared" si="80"/>
        <v>2.3</v>
      </c>
      <c r="M288" s="128" t="str">
        <f t="shared" si="80"/>
        <v>2.3.2</v>
      </c>
      <c r="N288" s="128" t="str">
        <f t="shared" si="80"/>
        <v>2.3.2.3</v>
      </c>
      <c r="O288" s="128" t="str">
        <f t="shared" si="80"/>
        <v>2.3.2.3.3</v>
      </c>
      <c r="P288" s="129" t="str">
        <f t="shared" si="80"/>
        <v>2.3.2.3.3</v>
      </c>
      <c r="Q288" s="130">
        <f t="shared" si="85"/>
        <v>150.30000000000001</v>
      </c>
      <c r="R288" s="128">
        <f t="shared" si="77"/>
        <v>0</v>
      </c>
      <c r="S288" s="128">
        <f t="shared" si="77"/>
        <v>0</v>
      </c>
      <c r="T288" s="128">
        <f t="shared" si="77"/>
        <v>0</v>
      </c>
      <c r="U288" s="128">
        <f t="shared" si="77"/>
        <v>0</v>
      </c>
      <c r="V288" s="128">
        <f t="shared" si="77"/>
        <v>150.30000000000001</v>
      </c>
      <c r="W288" s="131">
        <f t="shared" si="81"/>
        <v>150.30000000000001</v>
      </c>
      <c r="X288" s="130">
        <f t="shared" si="86"/>
        <v>187.2</v>
      </c>
      <c r="Y288" s="128">
        <f t="shared" si="78"/>
        <v>0</v>
      </c>
      <c r="Z288" s="128">
        <f t="shared" si="78"/>
        <v>0</v>
      </c>
      <c r="AA288" s="128">
        <f t="shared" si="78"/>
        <v>0</v>
      </c>
      <c r="AB288" s="128">
        <f t="shared" si="78"/>
        <v>0</v>
      </c>
      <c r="AC288" s="128">
        <f t="shared" si="78"/>
        <v>187.2</v>
      </c>
      <c r="AD288" s="131">
        <f t="shared" si="82"/>
        <v>187.2</v>
      </c>
      <c r="AE288" s="68"/>
      <c r="AF288" s="132"/>
      <c r="AG288" s="133" t="str">
        <f t="shared" si="91"/>
        <v>2.3.2.3.3</v>
      </c>
      <c r="AH288" s="150">
        <v>95875</v>
      </c>
      <c r="AI288" s="135" t="s">
        <v>62</v>
      </c>
      <c r="AJ288" s="148" t="s">
        <v>236</v>
      </c>
      <c r="AK288" s="136" t="s">
        <v>237</v>
      </c>
      <c r="AL288" s="134" t="s">
        <v>238</v>
      </c>
      <c r="AM288" s="151">
        <v>90.000000000000014</v>
      </c>
      <c r="AN288" s="138">
        <v>1.67</v>
      </c>
      <c r="AO288" s="138">
        <f t="shared" si="87"/>
        <v>2.08</v>
      </c>
      <c r="AP288" s="139">
        <f t="shared" si="88"/>
        <v>150.30000000000001</v>
      </c>
      <c r="AQ288" s="139">
        <f t="shared" si="89"/>
        <v>187.2</v>
      </c>
      <c r="AR288" s="140" t="str">
        <f t="shared" si="90"/>
        <v>2.3.2.3.3</v>
      </c>
      <c r="AS288" s="141" t="s">
        <v>73</v>
      </c>
      <c r="AT288" s="142">
        <v>0.24390000000000001</v>
      </c>
      <c r="AU288" s="144">
        <f t="shared" si="92"/>
        <v>150.30000000000001</v>
      </c>
      <c r="AV288" s="144">
        <f t="shared" si="93"/>
        <v>187.2</v>
      </c>
      <c r="AW288" s="145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</row>
    <row r="289" spans="1:69" s="67" customFormat="1" ht="15" customHeight="1">
      <c r="A289" s="125">
        <f t="shared" si="79"/>
        <v>278</v>
      </c>
      <c r="B289" s="125"/>
      <c r="C289" s="126">
        <v>2</v>
      </c>
      <c r="D289" s="126">
        <v>3</v>
      </c>
      <c r="E289" s="126">
        <v>2</v>
      </c>
      <c r="F289" s="126">
        <v>3</v>
      </c>
      <c r="G289" s="126">
        <v>4</v>
      </c>
      <c r="H289" s="126"/>
      <c r="I289"/>
      <c r="J289" s="127">
        <f t="shared" si="83"/>
        <v>5</v>
      </c>
      <c r="K289" s="128">
        <f t="shared" si="84"/>
        <v>2</v>
      </c>
      <c r="L289" s="128" t="str">
        <f t="shared" si="80"/>
        <v>2.3</v>
      </c>
      <c r="M289" s="128" t="str">
        <f t="shared" si="80"/>
        <v>2.3.2</v>
      </c>
      <c r="N289" s="128" t="str">
        <f t="shared" si="80"/>
        <v>2.3.2.3</v>
      </c>
      <c r="O289" s="128" t="str">
        <f t="shared" si="80"/>
        <v>2.3.2.3.4</v>
      </c>
      <c r="P289" s="129" t="str">
        <f t="shared" si="80"/>
        <v>2.3.2.3.4</v>
      </c>
      <c r="Q289" s="130">
        <f t="shared" si="85"/>
        <v>123.75</v>
      </c>
      <c r="R289" s="128">
        <f t="shared" si="77"/>
        <v>0</v>
      </c>
      <c r="S289" s="128">
        <f t="shared" si="77"/>
        <v>0</v>
      </c>
      <c r="T289" s="128">
        <f t="shared" si="77"/>
        <v>0</v>
      </c>
      <c r="U289" s="128">
        <f t="shared" si="77"/>
        <v>0</v>
      </c>
      <c r="V289" s="128">
        <f t="shared" si="77"/>
        <v>123.75</v>
      </c>
      <c r="W289" s="131">
        <f t="shared" si="81"/>
        <v>123.75</v>
      </c>
      <c r="X289" s="130">
        <f t="shared" si="86"/>
        <v>153.9</v>
      </c>
      <c r="Y289" s="128">
        <f t="shared" si="78"/>
        <v>0</v>
      </c>
      <c r="Z289" s="128">
        <f t="shared" si="78"/>
        <v>0</v>
      </c>
      <c r="AA289" s="128">
        <f t="shared" si="78"/>
        <v>0</v>
      </c>
      <c r="AB289" s="128">
        <f t="shared" si="78"/>
        <v>0</v>
      </c>
      <c r="AC289" s="128">
        <f t="shared" si="78"/>
        <v>153.9</v>
      </c>
      <c r="AD289" s="131">
        <f t="shared" si="82"/>
        <v>153.9</v>
      </c>
      <c r="AE289" s="68"/>
      <c r="AF289" s="132"/>
      <c r="AG289" s="133" t="str">
        <f t="shared" si="91"/>
        <v>2.3.2.3.4</v>
      </c>
      <c r="AH289" s="150" t="s">
        <v>92</v>
      </c>
      <c r="AI289" s="135" t="s">
        <v>64</v>
      </c>
      <c r="AJ289" s="148" t="s">
        <v>239</v>
      </c>
      <c r="AK289" s="136" t="s">
        <v>240</v>
      </c>
      <c r="AL289" s="134" t="s">
        <v>235</v>
      </c>
      <c r="AM289" s="151">
        <v>11.250000000000002</v>
      </c>
      <c r="AN289" s="138">
        <v>11</v>
      </c>
      <c r="AO289" s="138">
        <f t="shared" si="87"/>
        <v>13.68</v>
      </c>
      <c r="AP289" s="139">
        <f t="shared" si="88"/>
        <v>123.75</v>
      </c>
      <c r="AQ289" s="139">
        <f t="shared" si="89"/>
        <v>153.9</v>
      </c>
      <c r="AR289" s="140" t="str">
        <f t="shared" si="90"/>
        <v>2.3.2.3.4</v>
      </c>
      <c r="AS289" s="141" t="s">
        <v>73</v>
      </c>
      <c r="AT289" s="142">
        <v>0.24390000000000001</v>
      </c>
      <c r="AU289" s="144">
        <f t="shared" si="92"/>
        <v>123.75</v>
      </c>
      <c r="AV289" s="144">
        <f t="shared" si="93"/>
        <v>153.9</v>
      </c>
      <c r="AW289" s="145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 s="67">
        <f>SUMIF(AF:AF,"SIM",BN:BN)</f>
        <v>0</v>
      </c>
    </row>
    <row r="290" spans="1:69" s="67" customFormat="1" ht="33">
      <c r="A290" s="125">
        <f t="shared" si="79"/>
        <v>279</v>
      </c>
      <c r="B290" s="125"/>
      <c r="C290" s="126">
        <v>2</v>
      </c>
      <c r="D290" s="126">
        <v>3</v>
      </c>
      <c r="E290" s="126">
        <v>2</v>
      </c>
      <c r="F290" s="126">
        <v>3</v>
      </c>
      <c r="G290" s="126">
        <v>5</v>
      </c>
      <c r="H290" s="126"/>
      <c r="I290"/>
      <c r="J290" s="127">
        <f t="shared" si="83"/>
        <v>5</v>
      </c>
      <c r="K290" s="128">
        <f t="shared" si="84"/>
        <v>2</v>
      </c>
      <c r="L290" s="128" t="str">
        <f t="shared" si="80"/>
        <v>2.3</v>
      </c>
      <c r="M290" s="128" t="str">
        <f t="shared" si="80"/>
        <v>2.3.2</v>
      </c>
      <c r="N290" s="128" t="str">
        <f t="shared" si="80"/>
        <v>2.3.2.3</v>
      </c>
      <c r="O290" s="128" t="str">
        <f t="shared" si="80"/>
        <v>2.3.2.3.5</v>
      </c>
      <c r="P290" s="129" t="str">
        <f t="shared" si="80"/>
        <v>2.3.2.3.5</v>
      </c>
      <c r="Q290" s="130">
        <f t="shared" si="85"/>
        <v>5323.8</v>
      </c>
      <c r="R290" s="128">
        <f t="shared" si="77"/>
        <v>0</v>
      </c>
      <c r="S290" s="128">
        <f t="shared" si="77"/>
        <v>0</v>
      </c>
      <c r="T290" s="128">
        <f t="shared" si="77"/>
        <v>0</v>
      </c>
      <c r="U290" s="128">
        <f t="shared" si="77"/>
        <v>0</v>
      </c>
      <c r="V290" s="128">
        <f t="shared" si="77"/>
        <v>5323.8</v>
      </c>
      <c r="W290" s="131">
        <f t="shared" si="81"/>
        <v>5323.8</v>
      </c>
      <c r="X290" s="130">
        <f t="shared" si="86"/>
        <v>6622.28</v>
      </c>
      <c r="Y290" s="128">
        <f t="shared" si="78"/>
        <v>0</v>
      </c>
      <c r="Z290" s="128">
        <f t="shared" si="78"/>
        <v>0</v>
      </c>
      <c r="AA290" s="128">
        <f t="shared" si="78"/>
        <v>0</v>
      </c>
      <c r="AB290" s="128">
        <f t="shared" si="78"/>
        <v>0</v>
      </c>
      <c r="AC290" s="128">
        <f t="shared" si="78"/>
        <v>6622.28</v>
      </c>
      <c r="AD290" s="131">
        <f t="shared" si="82"/>
        <v>6622.28</v>
      </c>
      <c r="AE290" s="68"/>
      <c r="AF290" s="132"/>
      <c r="AG290" s="133" t="str">
        <f t="shared" si="91"/>
        <v>2.3.2.3.5</v>
      </c>
      <c r="AH290" s="134">
        <v>94990</v>
      </c>
      <c r="AI290" s="135" t="s">
        <v>62</v>
      </c>
      <c r="AJ290" s="148" t="s">
        <v>254</v>
      </c>
      <c r="AK290" s="136" t="s">
        <v>255</v>
      </c>
      <c r="AL290" s="134" t="s">
        <v>235</v>
      </c>
      <c r="AM290" s="151">
        <v>7.5000000000000009</v>
      </c>
      <c r="AN290" s="138">
        <v>709.84</v>
      </c>
      <c r="AO290" s="138">
        <f t="shared" si="87"/>
        <v>882.97</v>
      </c>
      <c r="AP290" s="139">
        <f t="shared" si="88"/>
        <v>5323.8</v>
      </c>
      <c r="AQ290" s="139">
        <f t="shared" si="89"/>
        <v>6622.28</v>
      </c>
      <c r="AR290" s="140" t="str">
        <f t="shared" si="90"/>
        <v>2.3.2.3.5</v>
      </c>
      <c r="AS290" s="141" t="s">
        <v>73</v>
      </c>
      <c r="AT290" s="142">
        <v>0.24390000000000001</v>
      </c>
      <c r="AU290" s="144">
        <f t="shared" si="92"/>
        <v>5323.8</v>
      </c>
      <c r="AV290" s="144">
        <f t="shared" si="93"/>
        <v>6622.28</v>
      </c>
      <c r="AW290" s="145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 s="146"/>
      <c r="BQ290" s="146"/>
    </row>
    <row r="291" spans="1:69" s="67" customFormat="1" ht="15" customHeight="1">
      <c r="A291" s="125">
        <f t="shared" si="79"/>
        <v>280</v>
      </c>
      <c r="B291" s="125" t="s">
        <v>90</v>
      </c>
      <c r="C291" s="126">
        <v>2</v>
      </c>
      <c r="D291" s="126">
        <v>3</v>
      </c>
      <c r="E291" s="126">
        <v>2</v>
      </c>
      <c r="F291" s="126">
        <v>4</v>
      </c>
      <c r="G291" s="126"/>
      <c r="H291" s="126"/>
      <c r="I291"/>
      <c r="J291" s="127">
        <f t="shared" si="83"/>
        <v>4</v>
      </c>
      <c r="K291" s="128">
        <f t="shared" si="84"/>
        <v>2</v>
      </c>
      <c r="L291" s="128" t="str">
        <f t="shared" si="80"/>
        <v>2.3</v>
      </c>
      <c r="M291" s="128" t="str">
        <f t="shared" si="80"/>
        <v>2.3.2</v>
      </c>
      <c r="N291" s="128" t="str">
        <f t="shared" si="80"/>
        <v>2.3.2.4</v>
      </c>
      <c r="O291" s="128" t="str">
        <f t="shared" si="80"/>
        <v>2.3.2.4</v>
      </c>
      <c r="P291" s="129" t="str">
        <f t="shared" si="80"/>
        <v>2.3.2.4</v>
      </c>
      <c r="Q291" s="130">
        <f t="shared" si="85"/>
        <v>0</v>
      </c>
      <c r="R291" s="128">
        <f t="shared" si="77"/>
        <v>0</v>
      </c>
      <c r="S291" s="128">
        <f t="shared" si="77"/>
        <v>0</v>
      </c>
      <c r="T291" s="128">
        <f t="shared" si="77"/>
        <v>0</v>
      </c>
      <c r="U291" s="128">
        <f t="shared" si="77"/>
        <v>5017.1000000000004</v>
      </c>
      <c r="V291" s="128">
        <f t="shared" si="77"/>
        <v>0</v>
      </c>
      <c r="W291" s="131">
        <f t="shared" si="81"/>
        <v>0</v>
      </c>
      <c r="X291" s="130">
        <f t="shared" si="86"/>
        <v>0</v>
      </c>
      <c r="Y291" s="128">
        <f t="shared" si="78"/>
        <v>0</v>
      </c>
      <c r="Z291" s="128">
        <f t="shared" si="78"/>
        <v>0</v>
      </c>
      <c r="AA291" s="128">
        <f t="shared" si="78"/>
        <v>0</v>
      </c>
      <c r="AB291" s="128">
        <f t="shared" si="78"/>
        <v>6240.9</v>
      </c>
      <c r="AC291" s="128">
        <f t="shared" si="78"/>
        <v>0</v>
      </c>
      <c r="AD291" s="131">
        <f t="shared" si="82"/>
        <v>0</v>
      </c>
      <c r="AE291" s="68"/>
      <c r="AF291" s="132"/>
      <c r="AG291" s="133" t="str">
        <f t="shared" si="91"/>
        <v>2.3.2.4</v>
      </c>
      <c r="AH291" s="154"/>
      <c r="AI291" s="135" t="s">
        <v>73</v>
      </c>
      <c r="AJ291" s="148" t="s">
        <v>190</v>
      </c>
      <c r="AK291" s="136" t="s">
        <v>97</v>
      </c>
      <c r="AL291" s="134"/>
      <c r="AM291" s="155">
        <v>0</v>
      </c>
      <c r="AN291" s="138"/>
      <c r="AO291" s="138">
        <f t="shared" si="87"/>
        <v>0</v>
      </c>
      <c r="AP291" s="139">
        <f t="shared" si="88"/>
        <v>5017.1000000000004</v>
      </c>
      <c r="AQ291" s="139">
        <f t="shared" si="89"/>
        <v>6240.9</v>
      </c>
      <c r="AR291" s="140" t="str">
        <f t="shared" si="90"/>
        <v>2.3.2.4</v>
      </c>
      <c r="AS291" s="141" t="s">
        <v>73</v>
      </c>
      <c r="AT291" s="142">
        <v>0</v>
      </c>
      <c r="AU291" s="144" t="str">
        <f t="shared" si="92"/>
        <v/>
      </c>
      <c r="AV291" s="144">
        <f t="shared" si="93"/>
        <v>0</v>
      </c>
      <c r="AW291" s="145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</row>
    <row r="292" spans="1:69" s="67" customFormat="1" ht="15" customHeight="1">
      <c r="A292" s="125">
        <f t="shared" si="79"/>
        <v>281</v>
      </c>
      <c r="B292" s="125"/>
      <c r="C292" s="126">
        <v>2</v>
      </c>
      <c r="D292" s="126">
        <v>3</v>
      </c>
      <c r="E292" s="126">
        <v>2</v>
      </c>
      <c r="F292" s="126">
        <v>4</v>
      </c>
      <c r="G292" s="126">
        <v>1</v>
      </c>
      <c r="H292" s="126"/>
      <c r="I292"/>
      <c r="J292" s="127">
        <f t="shared" si="83"/>
        <v>5</v>
      </c>
      <c r="K292" s="128">
        <f t="shared" si="84"/>
        <v>2</v>
      </c>
      <c r="L292" s="128" t="str">
        <f t="shared" si="80"/>
        <v>2.3</v>
      </c>
      <c r="M292" s="128" t="str">
        <f t="shared" si="80"/>
        <v>2.3.2</v>
      </c>
      <c r="N292" s="128" t="str">
        <f t="shared" si="80"/>
        <v>2.3.2.4</v>
      </c>
      <c r="O292" s="128" t="str">
        <f t="shared" si="80"/>
        <v>2.3.2.4.1</v>
      </c>
      <c r="P292" s="129" t="str">
        <f t="shared" si="80"/>
        <v>2.3.2.4.1</v>
      </c>
      <c r="Q292" s="130">
        <f t="shared" si="85"/>
        <v>985.8</v>
      </c>
      <c r="R292" s="128">
        <f t="shared" si="77"/>
        <v>0</v>
      </c>
      <c r="S292" s="128">
        <f t="shared" si="77"/>
        <v>0</v>
      </c>
      <c r="T292" s="128">
        <f t="shared" si="77"/>
        <v>0</v>
      </c>
      <c r="U292" s="128">
        <f t="shared" si="77"/>
        <v>0</v>
      </c>
      <c r="V292" s="128">
        <f t="shared" si="77"/>
        <v>985.8</v>
      </c>
      <c r="W292" s="131">
        <f t="shared" si="81"/>
        <v>985.8</v>
      </c>
      <c r="X292" s="130">
        <f t="shared" si="86"/>
        <v>1226.0999999999999</v>
      </c>
      <c r="Y292" s="128">
        <f t="shared" si="78"/>
        <v>0</v>
      </c>
      <c r="Z292" s="128">
        <f t="shared" si="78"/>
        <v>0</v>
      </c>
      <c r="AA292" s="128">
        <f t="shared" si="78"/>
        <v>0</v>
      </c>
      <c r="AB292" s="128">
        <f t="shared" si="78"/>
        <v>0</v>
      </c>
      <c r="AC292" s="128">
        <f t="shared" si="78"/>
        <v>1226.0999999999999</v>
      </c>
      <c r="AD292" s="131">
        <f t="shared" si="82"/>
        <v>1226.0999999999999</v>
      </c>
      <c r="AE292" s="68"/>
      <c r="AF292" s="132"/>
      <c r="AG292" s="133" t="str">
        <f t="shared" si="91"/>
        <v>2.3.2.4.1</v>
      </c>
      <c r="AH292" s="150" t="s">
        <v>98</v>
      </c>
      <c r="AI292" s="135" t="s">
        <v>65</v>
      </c>
      <c r="AJ292" s="148" t="s">
        <v>256</v>
      </c>
      <c r="AK292" s="136" t="s">
        <v>257</v>
      </c>
      <c r="AL292" s="134" t="s">
        <v>215</v>
      </c>
      <c r="AM292" s="151">
        <v>30</v>
      </c>
      <c r="AN292" s="138">
        <v>32.86</v>
      </c>
      <c r="AO292" s="138">
        <f t="shared" si="87"/>
        <v>40.869999999999997</v>
      </c>
      <c r="AP292" s="139">
        <f t="shared" si="88"/>
        <v>985.8</v>
      </c>
      <c r="AQ292" s="139">
        <f t="shared" si="89"/>
        <v>1226.0999999999999</v>
      </c>
      <c r="AR292" s="140" t="str">
        <f t="shared" si="90"/>
        <v>2.3.2.4.1</v>
      </c>
      <c r="AS292" s="141" t="s">
        <v>73</v>
      </c>
      <c r="AT292" s="142">
        <v>0.24390000000000001</v>
      </c>
      <c r="AU292" s="144">
        <f t="shared" si="92"/>
        <v>985.8</v>
      </c>
      <c r="AV292" s="144">
        <f t="shared" si="93"/>
        <v>1226.0999999999999</v>
      </c>
      <c r="AW292" s="145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</row>
    <row r="293" spans="1:69" s="67" customFormat="1" ht="48" customHeight="1">
      <c r="A293" s="125">
        <f t="shared" si="79"/>
        <v>282</v>
      </c>
      <c r="B293" s="125"/>
      <c r="C293" s="126">
        <v>2</v>
      </c>
      <c r="D293" s="126">
        <v>3</v>
      </c>
      <c r="E293" s="126">
        <v>2</v>
      </c>
      <c r="F293" s="126">
        <v>4</v>
      </c>
      <c r="G293" s="126">
        <v>2</v>
      </c>
      <c r="H293" s="126"/>
      <c r="I293"/>
      <c r="J293" s="127">
        <f t="shared" si="83"/>
        <v>5</v>
      </c>
      <c r="K293" s="128">
        <f t="shared" si="84"/>
        <v>2</v>
      </c>
      <c r="L293" s="128" t="str">
        <f t="shared" si="80"/>
        <v>2.3</v>
      </c>
      <c r="M293" s="128" t="str">
        <f t="shared" si="80"/>
        <v>2.3.2</v>
      </c>
      <c r="N293" s="128" t="str">
        <f t="shared" si="80"/>
        <v>2.3.2.4</v>
      </c>
      <c r="O293" s="128" t="str">
        <f t="shared" si="80"/>
        <v>2.3.2.4.2</v>
      </c>
      <c r="P293" s="129" t="str">
        <f t="shared" si="80"/>
        <v>2.3.2.4.2</v>
      </c>
      <c r="Q293" s="130">
        <f t="shared" si="85"/>
        <v>4031.3</v>
      </c>
      <c r="R293" s="128">
        <f t="shared" si="77"/>
        <v>0</v>
      </c>
      <c r="S293" s="128">
        <f t="shared" si="77"/>
        <v>0</v>
      </c>
      <c r="T293" s="128">
        <f t="shared" si="77"/>
        <v>0</v>
      </c>
      <c r="U293" s="128">
        <f t="shared" si="77"/>
        <v>0</v>
      </c>
      <c r="V293" s="128">
        <f t="shared" si="77"/>
        <v>4031.3</v>
      </c>
      <c r="W293" s="131">
        <f t="shared" si="81"/>
        <v>4031.3</v>
      </c>
      <c r="X293" s="130">
        <f t="shared" si="86"/>
        <v>5014.8</v>
      </c>
      <c r="Y293" s="128">
        <f t="shared" si="78"/>
        <v>0</v>
      </c>
      <c r="Z293" s="128">
        <f t="shared" si="78"/>
        <v>0</v>
      </c>
      <c r="AA293" s="128">
        <f t="shared" si="78"/>
        <v>0</v>
      </c>
      <c r="AB293" s="128">
        <f t="shared" si="78"/>
        <v>0</v>
      </c>
      <c r="AC293" s="128">
        <f t="shared" si="78"/>
        <v>5014.8</v>
      </c>
      <c r="AD293" s="131">
        <f t="shared" si="82"/>
        <v>5014.8</v>
      </c>
      <c r="AE293" s="68"/>
      <c r="AF293" s="132"/>
      <c r="AG293" s="133" t="str">
        <f t="shared" si="91"/>
        <v>2.3.2.4.2</v>
      </c>
      <c r="AH293" s="150">
        <v>94273</v>
      </c>
      <c r="AI293" s="135" t="s">
        <v>62</v>
      </c>
      <c r="AJ293" s="148" t="s">
        <v>258</v>
      </c>
      <c r="AK293" s="136" t="s">
        <v>259</v>
      </c>
      <c r="AL293" s="134" t="s">
        <v>215</v>
      </c>
      <c r="AM293" s="151">
        <v>70</v>
      </c>
      <c r="AN293" s="138">
        <v>57.59</v>
      </c>
      <c r="AO293" s="138">
        <f t="shared" si="87"/>
        <v>71.64</v>
      </c>
      <c r="AP293" s="139">
        <f t="shared" si="88"/>
        <v>4031.3</v>
      </c>
      <c r="AQ293" s="139">
        <f t="shared" si="89"/>
        <v>5014.8</v>
      </c>
      <c r="AR293" s="140" t="str">
        <f t="shared" si="90"/>
        <v>2.3.2.4.2</v>
      </c>
      <c r="AS293" s="141" t="s">
        <v>73</v>
      </c>
      <c r="AT293" s="142">
        <v>0.24390000000000001</v>
      </c>
      <c r="AU293" s="144">
        <f t="shared" si="92"/>
        <v>4031.3</v>
      </c>
      <c r="AV293" s="144">
        <f t="shared" si="93"/>
        <v>5014.8</v>
      </c>
      <c r="AW293" s="145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</row>
    <row r="294" spans="1:69" s="67" customFormat="1">
      <c r="A294" s="125">
        <f t="shared" si="79"/>
        <v>283</v>
      </c>
      <c r="B294" s="125" t="s">
        <v>80</v>
      </c>
      <c r="C294" s="126">
        <v>2</v>
      </c>
      <c r="D294" s="126">
        <v>3</v>
      </c>
      <c r="E294" s="126">
        <v>3</v>
      </c>
      <c r="F294" s="126"/>
      <c r="G294" s="126"/>
      <c r="H294" s="126"/>
      <c r="I294"/>
      <c r="J294" s="127">
        <f t="shared" si="83"/>
        <v>3</v>
      </c>
      <c r="K294" s="128">
        <f t="shared" si="84"/>
        <v>2</v>
      </c>
      <c r="L294" s="128" t="str">
        <f t="shared" si="80"/>
        <v>2.3</v>
      </c>
      <c r="M294" s="128" t="str">
        <f t="shared" si="80"/>
        <v>2.3.3</v>
      </c>
      <c r="N294" s="128" t="str">
        <f t="shared" si="80"/>
        <v>2.3.3</v>
      </c>
      <c r="O294" s="128" t="str">
        <f t="shared" si="80"/>
        <v>2.3.3</v>
      </c>
      <c r="P294" s="129" t="str">
        <f t="shared" si="80"/>
        <v>2.3.3</v>
      </c>
      <c r="Q294" s="130">
        <f t="shared" si="85"/>
        <v>0</v>
      </c>
      <c r="R294" s="128">
        <f t="shared" si="77"/>
        <v>0</v>
      </c>
      <c r="S294" s="128">
        <f t="shared" si="77"/>
        <v>0</v>
      </c>
      <c r="T294" s="128">
        <f t="shared" si="77"/>
        <v>940352.60999999987</v>
      </c>
      <c r="U294" s="128">
        <f t="shared" si="77"/>
        <v>0</v>
      </c>
      <c r="V294" s="128">
        <f t="shared" si="77"/>
        <v>0</v>
      </c>
      <c r="W294" s="131">
        <f t="shared" si="81"/>
        <v>0</v>
      </c>
      <c r="X294" s="130">
        <f t="shared" si="86"/>
        <v>0</v>
      </c>
      <c r="Y294" s="128">
        <f t="shared" si="78"/>
        <v>0</v>
      </c>
      <c r="Z294" s="128">
        <f t="shared" si="78"/>
        <v>0</v>
      </c>
      <c r="AA294" s="128">
        <f t="shared" si="78"/>
        <v>1169843.1700000002</v>
      </c>
      <c r="AB294" s="128">
        <f t="shared" si="78"/>
        <v>0</v>
      </c>
      <c r="AC294" s="128">
        <f t="shared" si="78"/>
        <v>0</v>
      </c>
      <c r="AD294" s="131">
        <f t="shared" si="82"/>
        <v>0</v>
      </c>
      <c r="AE294" s="68"/>
      <c r="AF294" s="132"/>
      <c r="AG294" s="133" t="str">
        <f t="shared" si="91"/>
        <v>2.3.3</v>
      </c>
      <c r="AH294" s="156"/>
      <c r="AI294" s="135" t="s">
        <v>73</v>
      </c>
      <c r="AJ294" s="148" t="s">
        <v>190</v>
      </c>
      <c r="AK294" s="136" t="s">
        <v>99</v>
      </c>
      <c r="AL294" s="134"/>
      <c r="AM294" s="155">
        <v>0</v>
      </c>
      <c r="AN294" s="138"/>
      <c r="AO294" s="138">
        <f t="shared" si="87"/>
        <v>0</v>
      </c>
      <c r="AP294" s="139">
        <f t="shared" si="88"/>
        <v>940352.60999999987</v>
      </c>
      <c r="AQ294" s="139">
        <f t="shared" si="89"/>
        <v>1169843.1700000002</v>
      </c>
      <c r="AR294" s="140" t="str">
        <f t="shared" si="90"/>
        <v>2.3.3</v>
      </c>
      <c r="AS294" s="141" t="s">
        <v>73</v>
      </c>
      <c r="AT294" s="142">
        <v>0</v>
      </c>
      <c r="AU294" s="144" t="str">
        <f t="shared" si="92"/>
        <v/>
      </c>
      <c r="AV294" s="144">
        <f t="shared" si="93"/>
        <v>0</v>
      </c>
      <c r="AW294" s="145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</row>
    <row r="295" spans="1:69" s="67" customFormat="1">
      <c r="A295" s="125">
        <f t="shared" si="79"/>
        <v>284</v>
      </c>
      <c r="B295" s="125" t="s">
        <v>90</v>
      </c>
      <c r="C295" s="126">
        <v>2</v>
      </c>
      <c r="D295" s="126">
        <v>3</v>
      </c>
      <c r="E295" s="126">
        <v>3</v>
      </c>
      <c r="F295" s="126">
        <v>1</v>
      </c>
      <c r="G295" s="126"/>
      <c r="H295" s="126"/>
      <c r="I295"/>
      <c r="J295" s="127">
        <f t="shared" si="83"/>
        <v>4</v>
      </c>
      <c r="K295" s="128">
        <f t="shared" si="84"/>
        <v>2</v>
      </c>
      <c r="L295" s="128" t="str">
        <f t="shared" si="80"/>
        <v>2.3</v>
      </c>
      <c r="M295" s="128" t="str">
        <f t="shared" si="80"/>
        <v>2.3.3</v>
      </c>
      <c r="N295" s="128" t="str">
        <f t="shared" si="80"/>
        <v>2.3.3.1</v>
      </c>
      <c r="O295" s="128" t="str">
        <f t="shared" si="80"/>
        <v>2.3.3.1</v>
      </c>
      <c r="P295" s="129" t="str">
        <f t="shared" si="80"/>
        <v>2.3.3.1</v>
      </c>
      <c r="Q295" s="130">
        <f t="shared" si="85"/>
        <v>0</v>
      </c>
      <c r="R295" s="128">
        <f t="shared" si="77"/>
        <v>0</v>
      </c>
      <c r="S295" s="128">
        <f t="shared" si="77"/>
        <v>0</v>
      </c>
      <c r="T295" s="128">
        <f t="shared" si="77"/>
        <v>0</v>
      </c>
      <c r="U295" s="128">
        <f t="shared" si="77"/>
        <v>22160.05</v>
      </c>
      <c r="V295" s="128">
        <f t="shared" si="77"/>
        <v>0</v>
      </c>
      <c r="W295" s="131">
        <f t="shared" si="81"/>
        <v>0</v>
      </c>
      <c r="X295" s="130">
        <f t="shared" si="86"/>
        <v>0</v>
      </c>
      <c r="Y295" s="128">
        <f t="shared" si="78"/>
        <v>0</v>
      </c>
      <c r="Z295" s="128">
        <f t="shared" si="78"/>
        <v>0</v>
      </c>
      <c r="AA295" s="128">
        <f t="shared" si="78"/>
        <v>0</v>
      </c>
      <c r="AB295" s="128">
        <f t="shared" si="78"/>
        <v>27561.989999999998</v>
      </c>
      <c r="AC295" s="128">
        <f t="shared" si="78"/>
        <v>0</v>
      </c>
      <c r="AD295" s="131">
        <f t="shared" si="82"/>
        <v>0</v>
      </c>
      <c r="AE295" s="68"/>
      <c r="AF295" s="132"/>
      <c r="AG295" s="133" t="str">
        <f t="shared" si="91"/>
        <v>2.3.3.1</v>
      </c>
      <c r="AH295" s="156"/>
      <c r="AI295" s="135" t="s">
        <v>73</v>
      </c>
      <c r="AJ295" s="148" t="s">
        <v>190</v>
      </c>
      <c r="AK295" s="136" t="s">
        <v>100</v>
      </c>
      <c r="AL295" s="134"/>
      <c r="AM295" s="151">
        <v>0</v>
      </c>
      <c r="AN295" s="138"/>
      <c r="AO295" s="138">
        <f t="shared" si="87"/>
        <v>0</v>
      </c>
      <c r="AP295" s="139">
        <f t="shared" si="88"/>
        <v>22160.05</v>
      </c>
      <c r="AQ295" s="139">
        <f t="shared" si="89"/>
        <v>27561.989999999998</v>
      </c>
      <c r="AR295" s="140" t="str">
        <f t="shared" si="90"/>
        <v>2.3.3.1</v>
      </c>
      <c r="AS295" s="141" t="s">
        <v>73</v>
      </c>
      <c r="AT295" s="142">
        <v>0</v>
      </c>
      <c r="AU295" s="144" t="str">
        <f t="shared" si="92"/>
        <v/>
      </c>
      <c r="AV295" s="144">
        <f t="shared" si="93"/>
        <v>0</v>
      </c>
      <c r="AW295" s="14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 s="146"/>
      <c r="BQ295" s="146"/>
    </row>
    <row r="296" spans="1:69" s="67" customFormat="1" ht="49.5">
      <c r="A296" s="125">
        <f t="shared" si="79"/>
        <v>285</v>
      </c>
      <c r="B296" s="125"/>
      <c r="C296" s="126">
        <v>2</v>
      </c>
      <c r="D296" s="126">
        <v>3</v>
      </c>
      <c r="E296" s="126">
        <v>3</v>
      </c>
      <c r="F296" s="126">
        <v>1</v>
      </c>
      <c r="G296" s="126">
        <v>1</v>
      </c>
      <c r="H296" s="126"/>
      <c r="I296"/>
      <c r="J296" s="127">
        <f t="shared" si="83"/>
        <v>5</v>
      </c>
      <c r="K296" s="128">
        <f t="shared" si="84"/>
        <v>2</v>
      </c>
      <c r="L296" s="128" t="str">
        <f t="shared" si="80"/>
        <v>2.3</v>
      </c>
      <c r="M296" s="128" t="str">
        <f t="shared" si="80"/>
        <v>2.3.3</v>
      </c>
      <c r="N296" s="128" t="str">
        <f t="shared" si="80"/>
        <v>2.3.3.1</v>
      </c>
      <c r="O296" s="128" t="str">
        <f t="shared" si="80"/>
        <v>2.3.3.1.1</v>
      </c>
      <c r="P296" s="129" t="str">
        <f t="shared" si="80"/>
        <v>2.3.3.1.1</v>
      </c>
      <c r="Q296" s="130">
        <f t="shared" si="85"/>
        <v>8801.4</v>
      </c>
      <c r="R296" s="128">
        <f t="shared" si="77"/>
        <v>0</v>
      </c>
      <c r="S296" s="128">
        <f t="shared" si="77"/>
        <v>0</v>
      </c>
      <c r="T296" s="128">
        <f t="shared" si="77"/>
        <v>0</v>
      </c>
      <c r="U296" s="128">
        <f t="shared" si="77"/>
        <v>0</v>
      </c>
      <c r="V296" s="128">
        <f t="shared" si="77"/>
        <v>8801.4</v>
      </c>
      <c r="W296" s="131">
        <f t="shared" si="81"/>
        <v>8801.4</v>
      </c>
      <c r="X296" s="130">
        <f t="shared" si="86"/>
        <v>10944.41</v>
      </c>
      <c r="Y296" s="128">
        <f t="shared" si="78"/>
        <v>0</v>
      </c>
      <c r="Z296" s="128">
        <f t="shared" si="78"/>
        <v>0</v>
      </c>
      <c r="AA296" s="128">
        <f t="shared" si="78"/>
        <v>0</v>
      </c>
      <c r="AB296" s="128">
        <f t="shared" si="78"/>
        <v>0</v>
      </c>
      <c r="AC296" s="128">
        <f t="shared" si="78"/>
        <v>10944.41</v>
      </c>
      <c r="AD296" s="131">
        <f t="shared" si="82"/>
        <v>10944.41</v>
      </c>
      <c r="AE296" s="68"/>
      <c r="AF296" s="132"/>
      <c r="AG296" s="133" t="str">
        <f t="shared" si="91"/>
        <v>2.3.3.1.1</v>
      </c>
      <c r="AH296" s="157">
        <v>102276</v>
      </c>
      <c r="AI296" s="135" t="s">
        <v>62</v>
      </c>
      <c r="AJ296" s="148" t="s">
        <v>260</v>
      </c>
      <c r="AK296" s="136" t="s">
        <v>261</v>
      </c>
      <c r="AL296" s="134" t="s">
        <v>235</v>
      </c>
      <c r="AM296" s="151">
        <v>790.78125</v>
      </c>
      <c r="AN296" s="138">
        <v>11.13</v>
      </c>
      <c r="AO296" s="138">
        <f t="shared" si="87"/>
        <v>13.84</v>
      </c>
      <c r="AP296" s="139">
        <f t="shared" si="88"/>
        <v>8801.4</v>
      </c>
      <c r="AQ296" s="139">
        <f t="shared" si="89"/>
        <v>10944.41</v>
      </c>
      <c r="AR296" s="140" t="str">
        <f t="shared" si="90"/>
        <v>2.3.3.1.1</v>
      </c>
      <c r="AS296" s="141"/>
      <c r="AT296" s="142">
        <v>0.24390000000000001</v>
      </c>
      <c r="AU296" s="144">
        <f t="shared" si="92"/>
        <v>8801.4</v>
      </c>
      <c r="AV296" s="144">
        <f t="shared" si="93"/>
        <v>10944.41</v>
      </c>
      <c r="AW296" s="145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</row>
    <row r="297" spans="1:69" s="67" customFormat="1" ht="49.5">
      <c r="A297" s="125">
        <f t="shared" si="79"/>
        <v>286</v>
      </c>
      <c r="B297" s="125"/>
      <c r="C297" s="126">
        <v>2</v>
      </c>
      <c r="D297" s="126">
        <v>3</v>
      </c>
      <c r="E297" s="126">
        <v>3</v>
      </c>
      <c r="F297" s="126">
        <v>1</v>
      </c>
      <c r="G297" s="126">
        <v>2</v>
      </c>
      <c r="H297" s="126"/>
      <c r="I297"/>
      <c r="J297" s="127">
        <f t="shared" si="83"/>
        <v>5</v>
      </c>
      <c r="K297" s="128">
        <f t="shared" si="84"/>
        <v>2</v>
      </c>
      <c r="L297" s="128" t="str">
        <f t="shared" si="80"/>
        <v>2.3</v>
      </c>
      <c r="M297" s="128" t="str">
        <f t="shared" si="80"/>
        <v>2.3.3</v>
      </c>
      <c r="N297" s="128" t="str">
        <f t="shared" si="80"/>
        <v>2.3.3.1</v>
      </c>
      <c r="O297" s="128" t="str">
        <f t="shared" si="80"/>
        <v>2.3.3.1.2</v>
      </c>
      <c r="P297" s="129" t="str">
        <f t="shared" si="80"/>
        <v>2.3.3.1.2</v>
      </c>
      <c r="Q297" s="130">
        <f t="shared" si="85"/>
        <v>7570.93</v>
      </c>
      <c r="R297" s="128">
        <f t="shared" si="77"/>
        <v>0</v>
      </c>
      <c r="S297" s="128">
        <f t="shared" si="77"/>
        <v>0</v>
      </c>
      <c r="T297" s="128">
        <f t="shared" si="77"/>
        <v>0</v>
      </c>
      <c r="U297" s="128">
        <f t="shared" si="77"/>
        <v>0</v>
      </c>
      <c r="V297" s="128">
        <f t="shared" si="77"/>
        <v>7570.93</v>
      </c>
      <c r="W297" s="131">
        <f t="shared" si="81"/>
        <v>7570.93</v>
      </c>
      <c r="X297" s="130">
        <f t="shared" si="86"/>
        <v>9418.27</v>
      </c>
      <c r="Y297" s="128">
        <f t="shared" si="78"/>
        <v>0</v>
      </c>
      <c r="Z297" s="128">
        <f t="shared" si="78"/>
        <v>0</v>
      </c>
      <c r="AA297" s="128">
        <f t="shared" si="78"/>
        <v>0</v>
      </c>
      <c r="AB297" s="128">
        <f t="shared" si="78"/>
        <v>0</v>
      </c>
      <c r="AC297" s="128">
        <f t="shared" si="78"/>
        <v>9418.27</v>
      </c>
      <c r="AD297" s="131">
        <f t="shared" si="82"/>
        <v>9418.27</v>
      </c>
      <c r="AE297" s="68"/>
      <c r="AF297" s="132"/>
      <c r="AG297" s="133" t="str">
        <f t="shared" si="91"/>
        <v>2.3.3.1.2</v>
      </c>
      <c r="AH297" s="157">
        <v>90084</v>
      </c>
      <c r="AI297" s="135" t="s">
        <v>62</v>
      </c>
      <c r="AJ297" s="148" t="s">
        <v>262</v>
      </c>
      <c r="AK297" s="136" t="s">
        <v>263</v>
      </c>
      <c r="AL297" s="134" t="s">
        <v>235</v>
      </c>
      <c r="AM297" s="151">
        <v>789.46125000000006</v>
      </c>
      <c r="AN297" s="138">
        <v>9.59</v>
      </c>
      <c r="AO297" s="138">
        <f t="shared" si="87"/>
        <v>11.93</v>
      </c>
      <c r="AP297" s="139">
        <f t="shared" si="88"/>
        <v>7570.93</v>
      </c>
      <c r="AQ297" s="139">
        <f t="shared" si="89"/>
        <v>9418.27</v>
      </c>
      <c r="AR297" s="140" t="str">
        <f t="shared" si="90"/>
        <v>2.3.3.1.2</v>
      </c>
      <c r="AS297" s="141"/>
      <c r="AT297" s="142">
        <v>0.24390000000000001</v>
      </c>
      <c r="AU297" s="144">
        <f t="shared" si="92"/>
        <v>7570.93</v>
      </c>
      <c r="AV297" s="144">
        <f t="shared" si="93"/>
        <v>9418.27</v>
      </c>
      <c r="AW297" s="145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</row>
    <row r="298" spans="1:69" s="67" customFormat="1" ht="49.5">
      <c r="A298" s="125">
        <f t="shared" si="79"/>
        <v>287</v>
      </c>
      <c r="B298" s="125"/>
      <c r="C298" s="126">
        <v>2</v>
      </c>
      <c r="D298" s="126">
        <v>3</v>
      </c>
      <c r="E298" s="126">
        <v>3</v>
      </c>
      <c r="F298" s="126">
        <v>1</v>
      </c>
      <c r="G298" s="126">
        <v>3</v>
      </c>
      <c r="H298" s="126"/>
      <c r="I298"/>
      <c r="J298" s="127">
        <f t="shared" si="83"/>
        <v>5</v>
      </c>
      <c r="K298" s="128">
        <f t="shared" si="84"/>
        <v>2</v>
      </c>
      <c r="L298" s="128" t="str">
        <f t="shared" si="80"/>
        <v>2.3</v>
      </c>
      <c r="M298" s="128" t="str">
        <f t="shared" si="80"/>
        <v>2.3.3</v>
      </c>
      <c r="N298" s="128" t="str">
        <f t="shared" si="80"/>
        <v>2.3.3.1</v>
      </c>
      <c r="O298" s="128" t="str">
        <f t="shared" si="80"/>
        <v>2.3.3.1.3</v>
      </c>
      <c r="P298" s="129" t="str">
        <f t="shared" si="80"/>
        <v>2.3.3.1.3</v>
      </c>
      <c r="Q298" s="130">
        <f t="shared" si="85"/>
        <v>5350.02</v>
      </c>
      <c r="R298" s="128">
        <f t="shared" si="77"/>
        <v>0</v>
      </c>
      <c r="S298" s="128">
        <f t="shared" si="77"/>
        <v>0</v>
      </c>
      <c r="T298" s="128">
        <f t="shared" si="77"/>
        <v>0</v>
      </c>
      <c r="U298" s="128">
        <f t="shared" si="77"/>
        <v>0</v>
      </c>
      <c r="V298" s="128">
        <f t="shared" si="77"/>
        <v>5350.02</v>
      </c>
      <c r="W298" s="131">
        <f t="shared" si="81"/>
        <v>5350.02</v>
      </c>
      <c r="X298" s="130">
        <f t="shared" si="86"/>
        <v>6655.05</v>
      </c>
      <c r="Y298" s="128">
        <f t="shared" si="78"/>
        <v>0</v>
      </c>
      <c r="Z298" s="128">
        <f t="shared" si="78"/>
        <v>0</v>
      </c>
      <c r="AA298" s="128">
        <f t="shared" si="78"/>
        <v>0</v>
      </c>
      <c r="AB298" s="128">
        <f t="shared" si="78"/>
        <v>0</v>
      </c>
      <c r="AC298" s="128">
        <f t="shared" si="78"/>
        <v>6655.05</v>
      </c>
      <c r="AD298" s="131">
        <f t="shared" si="82"/>
        <v>6655.05</v>
      </c>
      <c r="AE298" s="68"/>
      <c r="AF298" s="132"/>
      <c r="AG298" s="133" t="str">
        <f t="shared" si="91"/>
        <v>2.3.3.1.3</v>
      </c>
      <c r="AH298" s="156">
        <v>90086</v>
      </c>
      <c r="AI298" s="135" t="s">
        <v>62</v>
      </c>
      <c r="AJ298" s="148" t="s">
        <v>264</v>
      </c>
      <c r="AK298" s="136" t="s">
        <v>265</v>
      </c>
      <c r="AL298" s="134" t="s">
        <v>235</v>
      </c>
      <c r="AM298" s="151">
        <v>590.51025000000016</v>
      </c>
      <c r="AN298" s="138">
        <v>9.06</v>
      </c>
      <c r="AO298" s="138">
        <f t="shared" si="87"/>
        <v>11.27</v>
      </c>
      <c r="AP298" s="139">
        <f t="shared" si="88"/>
        <v>5350.02</v>
      </c>
      <c r="AQ298" s="139">
        <f t="shared" si="89"/>
        <v>6655.05</v>
      </c>
      <c r="AR298" s="140" t="str">
        <f t="shared" si="90"/>
        <v>2.3.3.1.3</v>
      </c>
      <c r="AS298" s="141"/>
      <c r="AT298" s="142">
        <v>0.24390000000000001</v>
      </c>
      <c r="AU298" s="144">
        <f t="shared" si="92"/>
        <v>5350.02</v>
      </c>
      <c r="AV298" s="144">
        <f t="shared" si="93"/>
        <v>6655.05</v>
      </c>
      <c r="AW298" s="145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</row>
    <row r="299" spans="1:69" s="67" customFormat="1" ht="49.5">
      <c r="A299" s="125">
        <f t="shared" si="79"/>
        <v>288</v>
      </c>
      <c r="B299" s="125"/>
      <c r="C299" s="126">
        <v>2</v>
      </c>
      <c r="D299" s="126">
        <v>3</v>
      </c>
      <c r="E299" s="126">
        <v>3</v>
      </c>
      <c r="F299" s="126">
        <v>1</v>
      </c>
      <c r="G299" s="126">
        <v>4</v>
      </c>
      <c r="H299" s="126"/>
      <c r="I299"/>
      <c r="J299" s="127">
        <f t="shared" si="83"/>
        <v>5</v>
      </c>
      <c r="K299" s="128">
        <f t="shared" si="84"/>
        <v>2</v>
      </c>
      <c r="L299" s="128" t="str">
        <f t="shared" si="80"/>
        <v>2.3</v>
      </c>
      <c r="M299" s="128" t="str">
        <f t="shared" si="80"/>
        <v>2.3.3</v>
      </c>
      <c r="N299" s="128" t="str">
        <f t="shared" si="80"/>
        <v>2.3.3.1</v>
      </c>
      <c r="O299" s="128" t="str">
        <f t="shared" si="80"/>
        <v>2.3.3.1.4</v>
      </c>
      <c r="P299" s="129" t="str">
        <f t="shared" si="80"/>
        <v>2.3.3.1.4</v>
      </c>
      <c r="Q299" s="130">
        <f t="shared" si="85"/>
        <v>437.7</v>
      </c>
      <c r="R299" s="128">
        <f t="shared" si="77"/>
        <v>0</v>
      </c>
      <c r="S299" s="128">
        <f t="shared" si="77"/>
        <v>0</v>
      </c>
      <c r="T299" s="128">
        <f t="shared" si="77"/>
        <v>0</v>
      </c>
      <c r="U299" s="128">
        <f t="shared" si="77"/>
        <v>0</v>
      </c>
      <c r="V299" s="128">
        <f t="shared" si="77"/>
        <v>437.7</v>
      </c>
      <c r="W299" s="131">
        <f t="shared" si="81"/>
        <v>437.7</v>
      </c>
      <c r="X299" s="130">
        <f t="shared" si="86"/>
        <v>544.26</v>
      </c>
      <c r="Y299" s="128">
        <f t="shared" si="78"/>
        <v>0</v>
      </c>
      <c r="Z299" s="128">
        <f t="shared" si="78"/>
        <v>0</v>
      </c>
      <c r="AA299" s="128">
        <f t="shared" si="78"/>
        <v>0</v>
      </c>
      <c r="AB299" s="128">
        <f t="shared" si="78"/>
        <v>0</v>
      </c>
      <c r="AC299" s="128">
        <f t="shared" si="78"/>
        <v>544.26</v>
      </c>
      <c r="AD299" s="131">
        <f t="shared" si="82"/>
        <v>544.26</v>
      </c>
      <c r="AE299" s="68"/>
      <c r="AF299" s="132"/>
      <c r="AG299" s="133" t="str">
        <f t="shared" si="91"/>
        <v>2.3.3.1.4</v>
      </c>
      <c r="AH299" s="156">
        <v>102277</v>
      </c>
      <c r="AI299" s="135" t="s">
        <v>62</v>
      </c>
      <c r="AJ299" s="148" t="s">
        <v>266</v>
      </c>
      <c r="AK299" s="136" t="s">
        <v>267</v>
      </c>
      <c r="AL299" s="134" t="s">
        <v>235</v>
      </c>
      <c r="AM299" s="151">
        <v>49.795515000000009</v>
      </c>
      <c r="AN299" s="138">
        <v>8.7899999999999991</v>
      </c>
      <c r="AO299" s="138">
        <f t="shared" si="87"/>
        <v>10.93</v>
      </c>
      <c r="AP299" s="139">
        <f t="shared" si="88"/>
        <v>437.7</v>
      </c>
      <c r="AQ299" s="139">
        <f t="shared" si="89"/>
        <v>544.26</v>
      </c>
      <c r="AR299" s="140" t="str">
        <f t="shared" si="90"/>
        <v>2.3.3.1.4</v>
      </c>
      <c r="AS299" s="141"/>
      <c r="AT299" s="142">
        <v>0.24390000000000001</v>
      </c>
      <c r="AU299" s="144">
        <f t="shared" si="92"/>
        <v>437.7</v>
      </c>
      <c r="AV299" s="144">
        <f t="shared" si="93"/>
        <v>544.26</v>
      </c>
      <c r="AW299" s="145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</row>
    <row r="300" spans="1:69" s="67" customFormat="1" ht="19.5" customHeight="1">
      <c r="A300" s="125">
        <f t="shared" si="79"/>
        <v>289</v>
      </c>
      <c r="B300" s="125" t="s">
        <v>90</v>
      </c>
      <c r="C300" s="126">
        <v>2</v>
      </c>
      <c r="D300" s="126">
        <v>3</v>
      </c>
      <c r="E300" s="126">
        <v>3</v>
      </c>
      <c r="F300" s="126">
        <v>2</v>
      </c>
      <c r="G300" s="126"/>
      <c r="H300" s="126"/>
      <c r="I300"/>
      <c r="J300" s="127">
        <f t="shared" si="83"/>
        <v>4</v>
      </c>
      <c r="K300" s="128">
        <f t="shared" si="84"/>
        <v>2</v>
      </c>
      <c r="L300" s="128" t="str">
        <f t="shared" si="80"/>
        <v>2.3</v>
      </c>
      <c r="M300" s="128" t="str">
        <f t="shared" si="80"/>
        <v>2.3.3</v>
      </c>
      <c r="N300" s="128" t="str">
        <f t="shared" si="80"/>
        <v>2.3.3.2</v>
      </c>
      <c r="O300" s="128" t="str">
        <f t="shared" si="80"/>
        <v>2.3.3.2</v>
      </c>
      <c r="P300" s="129" t="str">
        <f t="shared" si="80"/>
        <v>2.3.3.2</v>
      </c>
      <c r="Q300" s="130">
        <f t="shared" si="85"/>
        <v>0</v>
      </c>
      <c r="R300" s="128">
        <f t="shared" si="77"/>
        <v>0</v>
      </c>
      <c r="S300" s="128">
        <f t="shared" si="77"/>
        <v>0</v>
      </c>
      <c r="T300" s="128">
        <f t="shared" si="77"/>
        <v>0</v>
      </c>
      <c r="U300" s="128">
        <f t="shared" si="77"/>
        <v>23664.39</v>
      </c>
      <c r="V300" s="128">
        <f t="shared" si="77"/>
        <v>0</v>
      </c>
      <c r="W300" s="131">
        <f t="shared" si="81"/>
        <v>0</v>
      </c>
      <c r="X300" s="130">
        <f t="shared" si="86"/>
        <v>0</v>
      </c>
      <c r="Y300" s="128">
        <f t="shared" si="78"/>
        <v>0</v>
      </c>
      <c r="Z300" s="128">
        <f t="shared" si="78"/>
        <v>0</v>
      </c>
      <c r="AA300" s="128">
        <f t="shared" si="78"/>
        <v>0</v>
      </c>
      <c r="AB300" s="128">
        <f t="shared" si="78"/>
        <v>29442.199999999997</v>
      </c>
      <c r="AC300" s="128">
        <f t="shared" si="78"/>
        <v>0</v>
      </c>
      <c r="AD300" s="131">
        <f t="shared" si="82"/>
        <v>0</v>
      </c>
      <c r="AE300" s="68"/>
      <c r="AF300" s="132"/>
      <c r="AG300" s="133" t="str">
        <f t="shared" si="91"/>
        <v>2.3.3.2</v>
      </c>
      <c r="AH300" s="156"/>
      <c r="AI300" s="135" t="s">
        <v>73</v>
      </c>
      <c r="AJ300" s="148" t="s">
        <v>190</v>
      </c>
      <c r="AK300" s="136" t="s">
        <v>101</v>
      </c>
      <c r="AL300" s="134"/>
      <c r="AM300" s="151">
        <v>0</v>
      </c>
      <c r="AN300" s="138"/>
      <c r="AO300" s="138">
        <f t="shared" si="87"/>
        <v>0</v>
      </c>
      <c r="AP300" s="139">
        <f t="shared" si="88"/>
        <v>23664.39</v>
      </c>
      <c r="AQ300" s="139">
        <f t="shared" si="89"/>
        <v>29442.199999999997</v>
      </c>
      <c r="AR300" s="140" t="str">
        <f t="shared" si="90"/>
        <v>2.3.3.2</v>
      </c>
      <c r="AS300" s="141" t="s">
        <v>73</v>
      </c>
      <c r="AT300" s="142">
        <v>0</v>
      </c>
      <c r="AU300" s="144" t="str">
        <f t="shared" si="92"/>
        <v/>
      </c>
      <c r="AV300" s="144">
        <f t="shared" si="93"/>
        <v>0</v>
      </c>
      <c r="AW300" s="145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 s="146"/>
      <c r="BQ300" s="146"/>
    </row>
    <row r="301" spans="1:69" s="67" customFormat="1" ht="49.9" customHeight="1">
      <c r="A301" s="125">
        <f t="shared" si="79"/>
        <v>290</v>
      </c>
      <c r="B301" s="125"/>
      <c r="C301" s="126">
        <v>2</v>
      </c>
      <c r="D301" s="126">
        <v>3</v>
      </c>
      <c r="E301" s="126">
        <v>3</v>
      </c>
      <c r="F301" s="126">
        <v>2</v>
      </c>
      <c r="G301" s="126">
        <v>1</v>
      </c>
      <c r="H301" s="126"/>
      <c r="I301"/>
      <c r="J301" s="127">
        <f t="shared" si="83"/>
        <v>5</v>
      </c>
      <c r="K301" s="128">
        <f t="shared" si="84"/>
        <v>2</v>
      </c>
      <c r="L301" s="128" t="str">
        <f t="shared" si="80"/>
        <v>2.3</v>
      </c>
      <c r="M301" s="128" t="str">
        <f t="shared" si="80"/>
        <v>2.3.3</v>
      </c>
      <c r="N301" s="128" t="str">
        <f t="shared" si="80"/>
        <v>2.3.3.2</v>
      </c>
      <c r="O301" s="128" t="str">
        <f t="shared" si="80"/>
        <v>2.3.3.2.1</v>
      </c>
      <c r="P301" s="129" t="str">
        <f t="shared" si="80"/>
        <v>2.3.3.2.1</v>
      </c>
      <c r="Q301" s="130">
        <f t="shared" si="85"/>
        <v>7506.78</v>
      </c>
      <c r="R301" s="128">
        <f t="shared" si="77"/>
        <v>0</v>
      </c>
      <c r="S301" s="128">
        <f t="shared" si="77"/>
        <v>0</v>
      </c>
      <c r="T301" s="128">
        <f t="shared" si="77"/>
        <v>0</v>
      </c>
      <c r="U301" s="128">
        <f t="shared" si="77"/>
        <v>0</v>
      </c>
      <c r="V301" s="128">
        <f t="shared" si="77"/>
        <v>7506.78</v>
      </c>
      <c r="W301" s="131">
        <f t="shared" si="81"/>
        <v>7506.78</v>
      </c>
      <c r="X301" s="130">
        <f t="shared" si="86"/>
        <v>9339.48</v>
      </c>
      <c r="Y301" s="128">
        <f t="shared" si="78"/>
        <v>0</v>
      </c>
      <c r="Z301" s="128">
        <f t="shared" si="78"/>
        <v>0</v>
      </c>
      <c r="AA301" s="128">
        <f t="shared" si="78"/>
        <v>0</v>
      </c>
      <c r="AB301" s="128">
        <f t="shared" si="78"/>
        <v>0</v>
      </c>
      <c r="AC301" s="128">
        <f t="shared" si="78"/>
        <v>9339.48</v>
      </c>
      <c r="AD301" s="131">
        <f t="shared" si="82"/>
        <v>9339.48</v>
      </c>
      <c r="AE301" s="68"/>
      <c r="AF301" s="132"/>
      <c r="AG301" s="133" t="str">
        <f t="shared" si="91"/>
        <v>2.3.3.2.1</v>
      </c>
      <c r="AH301" s="157">
        <v>102282</v>
      </c>
      <c r="AI301" s="135" t="s">
        <v>62</v>
      </c>
      <c r="AJ301" s="148" t="s">
        <v>268</v>
      </c>
      <c r="AK301" s="136" t="s">
        <v>269</v>
      </c>
      <c r="AL301" s="134" t="s">
        <v>235</v>
      </c>
      <c r="AM301" s="151">
        <v>606.85374999999999</v>
      </c>
      <c r="AN301" s="138">
        <v>12.37</v>
      </c>
      <c r="AO301" s="138">
        <f t="shared" si="87"/>
        <v>15.39</v>
      </c>
      <c r="AP301" s="139">
        <f t="shared" si="88"/>
        <v>7506.78</v>
      </c>
      <c r="AQ301" s="139">
        <f t="shared" si="89"/>
        <v>9339.48</v>
      </c>
      <c r="AR301" s="140" t="str">
        <f t="shared" si="90"/>
        <v>2.3.3.2.1</v>
      </c>
      <c r="AS301" s="141" t="s">
        <v>73</v>
      </c>
      <c r="AT301" s="142">
        <v>0.24390000000000001</v>
      </c>
      <c r="AU301" s="144">
        <f t="shared" si="92"/>
        <v>7506.78</v>
      </c>
      <c r="AV301" s="144">
        <f t="shared" si="93"/>
        <v>9339.48</v>
      </c>
      <c r="AW301" s="145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 s="67">
        <f>SUMIF(AF:AF,"SIM",BN:BN)</f>
        <v>0</v>
      </c>
    </row>
    <row r="302" spans="1:69" s="67" customFormat="1" ht="49.9" customHeight="1">
      <c r="A302" s="125">
        <f t="shared" si="79"/>
        <v>291</v>
      </c>
      <c r="B302" s="125"/>
      <c r="C302" s="126">
        <v>2</v>
      </c>
      <c r="D302" s="126">
        <v>3</v>
      </c>
      <c r="E302" s="126">
        <v>3</v>
      </c>
      <c r="F302" s="126">
        <v>2</v>
      </c>
      <c r="G302" s="126">
        <v>2</v>
      </c>
      <c r="H302" s="126"/>
      <c r="I302"/>
      <c r="J302" s="127">
        <f t="shared" si="83"/>
        <v>5</v>
      </c>
      <c r="K302" s="128">
        <f t="shared" si="84"/>
        <v>2</v>
      </c>
      <c r="L302" s="128" t="str">
        <f t="shared" si="80"/>
        <v>2.3</v>
      </c>
      <c r="M302" s="128" t="str">
        <f t="shared" si="80"/>
        <v>2.3.3</v>
      </c>
      <c r="N302" s="128" t="str">
        <f t="shared" si="80"/>
        <v>2.3.3.2</v>
      </c>
      <c r="O302" s="128" t="str">
        <f t="shared" si="80"/>
        <v>2.3.3.2.2</v>
      </c>
      <c r="P302" s="129" t="str">
        <f t="shared" si="80"/>
        <v>2.3.3.2.2</v>
      </c>
      <c r="Q302" s="130">
        <f t="shared" si="85"/>
        <v>5958.55</v>
      </c>
      <c r="R302" s="128">
        <f t="shared" si="77"/>
        <v>0</v>
      </c>
      <c r="S302" s="128">
        <f t="shared" si="77"/>
        <v>0</v>
      </c>
      <c r="T302" s="128">
        <f t="shared" si="77"/>
        <v>0</v>
      </c>
      <c r="U302" s="128">
        <f t="shared" si="77"/>
        <v>0</v>
      </c>
      <c r="V302" s="128">
        <f t="shared" si="77"/>
        <v>5958.55</v>
      </c>
      <c r="W302" s="131">
        <f t="shared" si="81"/>
        <v>5958.55</v>
      </c>
      <c r="X302" s="130">
        <f t="shared" si="86"/>
        <v>7414.58</v>
      </c>
      <c r="Y302" s="128">
        <f t="shared" si="78"/>
        <v>0</v>
      </c>
      <c r="Z302" s="128">
        <f t="shared" si="78"/>
        <v>0</v>
      </c>
      <c r="AA302" s="128">
        <f t="shared" si="78"/>
        <v>0</v>
      </c>
      <c r="AB302" s="128">
        <f t="shared" si="78"/>
        <v>0</v>
      </c>
      <c r="AC302" s="128">
        <f t="shared" si="78"/>
        <v>7414.58</v>
      </c>
      <c r="AD302" s="131">
        <f t="shared" si="82"/>
        <v>7414.58</v>
      </c>
      <c r="AE302" s="68"/>
      <c r="AF302" s="132"/>
      <c r="AG302" s="133" t="str">
        <f t="shared" si="91"/>
        <v>2.3.3.2.2</v>
      </c>
      <c r="AH302" s="157">
        <v>102284</v>
      </c>
      <c r="AI302" s="135" t="s">
        <v>62</v>
      </c>
      <c r="AJ302" s="148" t="s">
        <v>270</v>
      </c>
      <c r="AK302" s="136" t="s">
        <v>271</v>
      </c>
      <c r="AL302" s="134" t="s">
        <v>235</v>
      </c>
      <c r="AM302" s="151">
        <v>560.01374999999996</v>
      </c>
      <c r="AN302" s="138">
        <v>10.64</v>
      </c>
      <c r="AO302" s="138">
        <f t="shared" si="87"/>
        <v>13.24</v>
      </c>
      <c r="AP302" s="139">
        <f t="shared" si="88"/>
        <v>5958.55</v>
      </c>
      <c r="AQ302" s="139">
        <f t="shared" si="89"/>
        <v>7414.58</v>
      </c>
      <c r="AR302" s="140" t="str">
        <f t="shared" si="90"/>
        <v>2.3.3.2.2</v>
      </c>
      <c r="AS302" s="141" t="s">
        <v>73</v>
      </c>
      <c r="AT302" s="142">
        <v>0.24390000000000001</v>
      </c>
      <c r="AU302" s="144">
        <f t="shared" si="92"/>
        <v>5958.55</v>
      </c>
      <c r="AV302" s="144">
        <f t="shared" si="93"/>
        <v>7414.58</v>
      </c>
      <c r="AW302" s="145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 s="67">
        <f>SUMIF(AF:AF,"SIM",BN:BN)</f>
        <v>0</v>
      </c>
    </row>
    <row r="303" spans="1:69" s="67" customFormat="1" ht="49.5">
      <c r="A303" s="125">
        <f t="shared" si="79"/>
        <v>292</v>
      </c>
      <c r="B303" s="125"/>
      <c r="C303" s="126">
        <v>2</v>
      </c>
      <c r="D303" s="126">
        <v>3</v>
      </c>
      <c r="E303" s="126">
        <v>3</v>
      </c>
      <c r="F303" s="126">
        <v>2</v>
      </c>
      <c r="G303" s="126">
        <v>3</v>
      </c>
      <c r="H303" s="126"/>
      <c r="I303"/>
      <c r="J303" s="127">
        <f t="shared" si="83"/>
        <v>5</v>
      </c>
      <c r="K303" s="128">
        <f t="shared" si="84"/>
        <v>2</v>
      </c>
      <c r="L303" s="128" t="str">
        <f t="shared" si="80"/>
        <v>2.3</v>
      </c>
      <c r="M303" s="128" t="str">
        <f t="shared" si="80"/>
        <v>2.3.3</v>
      </c>
      <c r="N303" s="128" t="str">
        <f t="shared" si="80"/>
        <v>2.3.3.2</v>
      </c>
      <c r="O303" s="128" t="str">
        <f t="shared" si="80"/>
        <v>2.3.3.2.3</v>
      </c>
      <c r="P303" s="129" t="str">
        <f t="shared" si="80"/>
        <v>2.3.3.2.3</v>
      </c>
      <c r="Q303" s="130">
        <f t="shared" si="85"/>
        <v>5615.38</v>
      </c>
      <c r="R303" s="128">
        <f t="shared" si="77"/>
        <v>0</v>
      </c>
      <c r="S303" s="128">
        <f t="shared" si="77"/>
        <v>0</v>
      </c>
      <c r="T303" s="128">
        <f t="shared" si="77"/>
        <v>0</v>
      </c>
      <c r="U303" s="128">
        <f t="shared" si="77"/>
        <v>0</v>
      </c>
      <c r="V303" s="128">
        <f t="shared" si="77"/>
        <v>5615.38</v>
      </c>
      <c r="W303" s="131">
        <f t="shared" si="81"/>
        <v>5615.38</v>
      </c>
      <c r="X303" s="130">
        <f t="shared" si="86"/>
        <v>6984.31</v>
      </c>
      <c r="Y303" s="128">
        <f t="shared" si="78"/>
        <v>0</v>
      </c>
      <c r="Z303" s="128">
        <f t="shared" si="78"/>
        <v>0</v>
      </c>
      <c r="AA303" s="128">
        <f t="shared" si="78"/>
        <v>0</v>
      </c>
      <c r="AB303" s="128">
        <f t="shared" si="78"/>
        <v>0</v>
      </c>
      <c r="AC303" s="128">
        <f t="shared" si="78"/>
        <v>6984.31</v>
      </c>
      <c r="AD303" s="131">
        <f t="shared" si="82"/>
        <v>6984.31</v>
      </c>
      <c r="AE303" s="68"/>
      <c r="AF303" s="132"/>
      <c r="AG303" s="133" t="str">
        <f t="shared" si="91"/>
        <v>2.3.3.2.3</v>
      </c>
      <c r="AH303" s="157">
        <v>102285</v>
      </c>
      <c r="AI303" s="135" t="s">
        <v>62</v>
      </c>
      <c r="AJ303" s="148" t="s">
        <v>272</v>
      </c>
      <c r="AK303" s="136" t="s">
        <v>273</v>
      </c>
      <c r="AL303" s="134" t="s">
        <v>235</v>
      </c>
      <c r="AM303" s="151">
        <v>558.74474999999984</v>
      </c>
      <c r="AN303" s="138">
        <v>10.050000000000001</v>
      </c>
      <c r="AO303" s="138">
        <f t="shared" si="87"/>
        <v>12.5</v>
      </c>
      <c r="AP303" s="139">
        <f t="shared" si="88"/>
        <v>5615.38</v>
      </c>
      <c r="AQ303" s="139">
        <f t="shared" si="89"/>
        <v>6984.31</v>
      </c>
      <c r="AR303" s="140" t="str">
        <f t="shared" si="90"/>
        <v>2.3.3.2.3</v>
      </c>
      <c r="AS303" s="141" t="s">
        <v>73</v>
      </c>
      <c r="AT303" s="142">
        <v>0.24390000000000001</v>
      </c>
      <c r="AU303" s="144">
        <f t="shared" si="92"/>
        <v>5615.38</v>
      </c>
      <c r="AV303" s="144">
        <f t="shared" si="93"/>
        <v>6984.31</v>
      </c>
      <c r="AW303" s="145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 s="67">
        <f>SUMIF(AF:AF,"SIM",BN:BN)</f>
        <v>0</v>
      </c>
    </row>
    <row r="304" spans="1:69" s="67" customFormat="1" ht="49.5">
      <c r="A304" s="125">
        <f t="shared" si="79"/>
        <v>293</v>
      </c>
      <c r="B304" s="125"/>
      <c r="C304" s="126">
        <v>2</v>
      </c>
      <c r="D304" s="126">
        <v>3</v>
      </c>
      <c r="E304" s="126">
        <v>3</v>
      </c>
      <c r="F304" s="126">
        <v>2</v>
      </c>
      <c r="G304" s="126">
        <v>4</v>
      </c>
      <c r="H304" s="126"/>
      <c r="I304"/>
      <c r="J304" s="127">
        <f t="shared" si="83"/>
        <v>5</v>
      </c>
      <c r="K304" s="128">
        <f t="shared" si="84"/>
        <v>2</v>
      </c>
      <c r="L304" s="128" t="str">
        <f t="shared" si="80"/>
        <v>2.3</v>
      </c>
      <c r="M304" s="128" t="str">
        <f t="shared" si="80"/>
        <v>2.3.3</v>
      </c>
      <c r="N304" s="128" t="str">
        <f t="shared" si="80"/>
        <v>2.3.3.2</v>
      </c>
      <c r="O304" s="128" t="str">
        <f t="shared" si="80"/>
        <v>2.3.3.2.4</v>
      </c>
      <c r="P304" s="129" t="str">
        <f t="shared" si="80"/>
        <v>2.3.3.2.4</v>
      </c>
      <c r="Q304" s="130">
        <f t="shared" si="85"/>
        <v>4583.68</v>
      </c>
      <c r="R304" s="128">
        <f t="shared" si="77"/>
        <v>0</v>
      </c>
      <c r="S304" s="128">
        <f t="shared" si="77"/>
        <v>0</v>
      </c>
      <c r="T304" s="128">
        <f t="shared" si="77"/>
        <v>0</v>
      </c>
      <c r="U304" s="128">
        <f t="shared" si="77"/>
        <v>0</v>
      </c>
      <c r="V304" s="128">
        <f t="shared" si="77"/>
        <v>4583.68</v>
      </c>
      <c r="W304" s="131">
        <f t="shared" si="81"/>
        <v>4583.68</v>
      </c>
      <c r="X304" s="130">
        <f t="shared" si="86"/>
        <v>5703.83</v>
      </c>
      <c r="Y304" s="128">
        <f t="shared" si="78"/>
        <v>0</v>
      </c>
      <c r="Z304" s="128">
        <f t="shared" si="78"/>
        <v>0</v>
      </c>
      <c r="AA304" s="128">
        <f t="shared" si="78"/>
        <v>0</v>
      </c>
      <c r="AB304" s="128">
        <f t="shared" si="78"/>
        <v>0</v>
      </c>
      <c r="AC304" s="128">
        <f t="shared" si="78"/>
        <v>5703.83</v>
      </c>
      <c r="AD304" s="131">
        <f t="shared" si="82"/>
        <v>5703.83</v>
      </c>
      <c r="AE304" s="68"/>
      <c r="AF304" s="132"/>
      <c r="AG304" s="133" t="str">
        <f t="shared" si="91"/>
        <v>2.3.3.2.4</v>
      </c>
      <c r="AH304" s="157">
        <v>102286</v>
      </c>
      <c r="AI304" s="135" t="s">
        <v>62</v>
      </c>
      <c r="AJ304" s="148" t="s">
        <v>274</v>
      </c>
      <c r="AK304" s="136" t="s">
        <v>275</v>
      </c>
      <c r="AL304" s="134" t="s">
        <v>235</v>
      </c>
      <c r="AM304" s="151">
        <v>468.67918499999979</v>
      </c>
      <c r="AN304" s="138">
        <v>9.7799999999999994</v>
      </c>
      <c r="AO304" s="138">
        <f t="shared" si="87"/>
        <v>12.17</v>
      </c>
      <c r="AP304" s="139">
        <f t="shared" si="88"/>
        <v>4583.68</v>
      </c>
      <c r="AQ304" s="139">
        <f t="shared" si="89"/>
        <v>5703.83</v>
      </c>
      <c r="AR304" s="140" t="str">
        <f t="shared" si="90"/>
        <v>2.3.3.2.4</v>
      </c>
      <c r="AS304" s="141" t="s">
        <v>73</v>
      </c>
      <c r="AT304" s="142">
        <v>0.24390000000000001</v>
      </c>
      <c r="AU304" s="144">
        <f t="shared" si="92"/>
        <v>4583.68</v>
      </c>
      <c r="AV304" s="144">
        <f t="shared" si="93"/>
        <v>5703.83</v>
      </c>
      <c r="AW304" s="145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 s="67">
        <f>SUMIF(AF:AF,"SIM",BN:BN)</f>
        <v>0</v>
      </c>
    </row>
    <row r="305" spans="1:69" s="67" customFormat="1" ht="19.5" customHeight="1">
      <c r="A305" s="125">
        <f t="shared" si="79"/>
        <v>294</v>
      </c>
      <c r="B305" s="125" t="s">
        <v>90</v>
      </c>
      <c r="C305" s="126">
        <v>2</v>
      </c>
      <c r="D305" s="126">
        <v>3</v>
      </c>
      <c r="E305" s="126">
        <v>3</v>
      </c>
      <c r="F305" s="126">
        <v>3</v>
      </c>
      <c r="G305" s="126"/>
      <c r="H305" s="126"/>
      <c r="I305"/>
      <c r="J305" s="127">
        <f t="shared" si="83"/>
        <v>4</v>
      </c>
      <c r="K305" s="128">
        <f t="shared" si="84"/>
        <v>2</v>
      </c>
      <c r="L305" s="128" t="str">
        <f t="shared" si="80"/>
        <v>2.3</v>
      </c>
      <c r="M305" s="128" t="str">
        <f t="shared" si="80"/>
        <v>2.3.3</v>
      </c>
      <c r="N305" s="128" t="str">
        <f t="shared" si="80"/>
        <v>2.3.3.3</v>
      </c>
      <c r="O305" s="128" t="str">
        <f t="shared" si="80"/>
        <v>2.3.3.3</v>
      </c>
      <c r="P305" s="129" t="str">
        <f t="shared" si="80"/>
        <v>2.3.3.3</v>
      </c>
      <c r="Q305" s="130">
        <f t="shared" si="85"/>
        <v>0</v>
      </c>
      <c r="R305" s="128">
        <f t="shared" si="77"/>
        <v>0</v>
      </c>
      <c r="S305" s="128">
        <f t="shared" si="77"/>
        <v>0</v>
      </c>
      <c r="T305" s="128">
        <f t="shared" si="77"/>
        <v>0</v>
      </c>
      <c r="U305" s="128">
        <f t="shared" si="77"/>
        <v>7506.5999999999995</v>
      </c>
      <c r="V305" s="128">
        <f t="shared" si="77"/>
        <v>0</v>
      </c>
      <c r="W305" s="131">
        <f t="shared" si="81"/>
        <v>0</v>
      </c>
      <c r="X305" s="130">
        <f t="shared" si="86"/>
        <v>0</v>
      </c>
      <c r="Y305" s="128">
        <f t="shared" si="78"/>
        <v>0</v>
      </c>
      <c r="Z305" s="128">
        <f t="shared" si="78"/>
        <v>0</v>
      </c>
      <c r="AA305" s="128">
        <f t="shared" si="78"/>
        <v>0</v>
      </c>
      <c r="AB305" s="128">
        <f t="shared" si="78"/>
        <v>9337.33</v>
      </c>
      <c r="AC305" s="128">
        <f t="shared" si="78"/>
        <v>0</v>
      </c>
      <c r="AD305" s="131">
        <f t="shared" si="82"/>
        <v>0</v>
      </c>
      <c r="AE305" s="68"/>
      <c r="AF305" s="132"/>
      <c r="AG305" s="133" t="str">
        <f t="shared" si="91"/>
        <v>2.3.3.3</v>
      </c>
      <c r="AH305" s="156"/>
      <c r="AI305" s="135" t="s">
        <v>73</v>
      </c>
      <c r="AJ305" s="148" t="s">
        <v>190</v>
      </c>
      <c r="AK305" s="136" t="s">
        <v>180</v>
      </c>
      <c r="AL305" s="134"/>
      <c r="AM305" s="151">
        <v>0</v>
      </c>
      <c r="AN305" s="138"/>
      <c r="AO305" s="138">
        <f t="shared" si="87"/>
        <v>0</v>
      </c>
      <c r="AP305" s="139">
        <f t="shared" si="88"/>
        <v>7506.5999999999995</v>
      </c>
      <c r="AQ305" s="139">
        <f t="shared" si="89"/>
        <v>9337.33</v>
      </c>
      <c r="AR305" s="140" t="str">
        <f t="shared" si="90"/>
        <v>2.3.3.3</v>
      </c>
      <c r="AS305" s="141" t="s">
        <v>73</v>
      </c>
      <c r="AT305" s="142">
        <v>0</v>
      </c>
      <c r="AU305" s="144" t="str">
        <f t="shared" si="92"/>
        <v/>
      </c>
      <c r="AV305" s="144">
        <f t="shared" si="93"/>
        <v>0</v>
      </c>
      <c r="AW305" s="14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 s="146"/>
      <c r="BQ305" s="146"/>
    </row>
    <row r="306" spans="1:69" s="67" customFormat="1" ht="33">
      <c r="A306" s="125">
        <f t="shared" si="79"/>
        <v>295</v>
      </c>
      <c r="B306" s="125"/>
      <c r="C306" s="126">
        <v>2</v>
      </c>
      <c r="D306" s="126">
        <v>3</v>
      </c>
      <c r="E306" s="126">
        <v>3</v>
      </c>
      <c r="F306" s="126">
        <v>3</v>
      </c>
      <c r="G306" s="126">
        <v>1</v>
      </c>
      <c r="H306" s="126"/>
      <c r="I306"/>
      <c r="J306" s="127">
        <f t="shared" si="83"/>
        <v>5</v>
      </c>
      <c r="K306" s="128">
        <f t="shared" si="84"/>
        <v>2</v>
      </c>
      <c r="L306" s="128" t="str">
        <f t="shared" si="80"/>
        <v>2.3</v>
      </c>
      <c r="M306" s="128" t="str">
        <f t="shared" si="80"/>
        <v>2.3.3</v>
      </c>
      <c r="N306" s="128" t="str">
        <f t="shared" si="80"/>
        <v>2.3.3.3</v>
      </c>
      <c r="O306" s="128" t="str">
        <f t="shared" si="80"/>
        <v>2.3.3.3.1</v>
      </c>
      <c r="P306" s="129" t="str">
        <f t="shared" si="80"/>
        <v>2.3.3.3.1</v>
      </c>
      <c r="Q306" s="130">
        <f t="shared" si="85"/>
        <v>6572.94</v>
      </c>
      <c r="R306" s="128">
        <f t="shared" si="77"/>
        <v>0</v>
      </c>
      <c r="S306" s="128">
        <f t="shared" si="77"/>
        <v>0</v>
      </c>
      <c r="T306" s="128">
        <f t="shared" si="77"/>
        <v>0</v>
      </c>
      <c r="U306" s="128">
        <f t="shared" si="77"/>
        <v>0</v>
      </c>
      <c r="V306" s="128">
        <f t="shared" si="77"/>
        <v>6572.94</v>
      </c>
      <c r="W306" s="131">
        <f t="shared" si="81"/>
        <v>6572.94</v>
      </c>
      <c r="X306" s="130">
        <f t="shared" si="86"/>
        <v>8175.94</v>
      </c>
      <c r="Y306" s="128">
        <f t="shared" si="78"/>
        <v>0</v>
      </c>
      <c r="Z306" s="128">
        <f t="shared" si="78"/>
        <v>0</v>
      </c>
      <c r="AA306" s="128">
        <f t="shared" si="78"/>
        <v>0</v>
      </c>
      <c r="AB306" s="128">
        <f t="shared" si="78"/>
        <v>0</v>
      </c>
      <c r="AC306" s="128">
        <f t="shared" si="78"/>
        <v>8175.94</v>
      </c>
      <c r="AD306" s="131">
        <f t="shared" si="82"/>
        <v>8175.94</v>
      </c>
      <c r="AE306" s="68"/>
      <c r="AF306" s="132"/>
      <c r="AG306" s="133" t="str">
        <f t="shared" si="91"/>
        <v>2.3.3.3.1</v>
      </c>
      <c r="AH306" s="157">
        <v>102355</v>
      </c>
      <c r="AI306" s="135" t="s">
        <v>62</v>
      </c>
      <c r="AJ306" s="148" t="s">
        <v>276</v>
      </c>
      <c r="AK306" s="136" t="s">
        <v>277</v>
      </c>
      <c r="AL306" s="134" t="s">
        <v>235</v>
      </c>
      <c r="AM306" s="151">
        <v>43.033520000000003</v>
      </c>
      <c r="AN306" s="138">
        <v>152.74</v>
      </c>
      <c r="AO306" s="138">
        <f t="shared" si="87"/>
        <v>189.99</v>
      </c>
      <c r="AP306" s="139">
        <f t="shared" si="88"/>
        <v>6572.94</v>
      </c>
      <c r="AQ306" s="139">
        <f t="shared" si="89"/>
        <v>8175.94</v>
      </c>
      <c r="AR306" s="140" t="str">
        <f t="shared" si="90"/>
        <v>2.3.3.3.1</v>
      </c>
      <c r="AS306" s="141" t="s">
        <v>73</v>
      </c>
      <c r="AT306" s="142">
        <v>0.24390000000000001</v>
      </c>
      <c r="AU306" s="144">
        <f t="shared" si="92"/>
        <v>6572.94</v>
      </c>
      <c r="AV306" s="144">
        <f t="shared" si="93"/>
        <v>8175.94</v>
      </c>
      <c r="AW306" s="145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 s="67">
        <f>SUMIF(AF:AF,"SIM",BN:BN)</f>
        <v>0</v>
      </c>
    </row>
    <row r="307" spans="1:69" s="67" customFormat="1">
      <c r="A307" s="125">
        <f t="shared" si="79"/>
        <v>296</v>
      </c>
      <c r="B307" s="125"/>
      <c r="C307" s="126">
        <v>2</v>
      </c>
      <c r="D307" s="126">
        <v>3</v>
      </c>
      <c r="E307" s="126">
        <v>3</v>
      </c>
      <c r="F307" s="126">
        <v>3</v>
      </c>
      <c r="G307" s="126">
        <v>2</v>
      </c>
      <c r="H307" s="126"/>
      <c r="I307"/>
      <c r="J307" s="127">
        <f t="shared" si="83"/>
        <v>5</v>
      </c>
      <c r="K307" s="128">
        <f t="shared" si="84"/>
        <v>2</v>
      </c>
      <c r="L307" s="128" t="str">
        <f t="shared" si="80"/>
        <v>2.3</v>
      </c>
      <c r="M307" s="128" t="str">
        <f t="shared" si="80"/>
        <v>2.3.3</v>
      </c>
      <c r="N307" s="128" t="str">
        <f t="shared" si="80"/>
        <v>2.3.3.3</v>
      </c>
      <c r="O307" s="128" t="str">
        <f t="shared" si="80"/>
        <v>2.3.3.3.2</v>
      </c>
      <c r="P307" s="129" t="str">
        <f t="shared" si="80"/>
        <v>2.3.3.3.2</v>
      </c>
      <c r="Q307" s="130">
        <f t="shared" si="85"/>
        <v>933.66</v>
      </c>
      <c r="R307" s="128">
        <f t="shared" si="77"/>
        <v>0</v>
      </c>
      <c r="S307" s="128">
        <f t="shared" si="77"/>
        <v>0</v>
      </c>
      <c r="T307" s="128">
        <f t="shared" si="77"/>
        <v>0</v>
      </c>
      <c r="U307" s="128">
        <f t="shared" si="77"/>
        <v>0</v>
      </c>
      <c r="V307" s="128">
        <f t="shared" si="77"/>
        <v>933.66</v>
      </c>
      <c r="W307" s="131">
        <f t="shared" si="81"/>
        <v>933.66</v>
      </c>
      <c r="X307" s="130">
        <f t="shared" si="86"/>
        <v>1161.3900000000001</v>
      </c>
      <c r="Y307" s="128">
        <f t="shared" si="78"/>
        <v>0</v>
      </c>
      <c r="Z307" s="128">
        <f t="shared" si="78"/>
        <v>0</v>
      </c>
      <c r="AA307" s="128">
        <f t="shared" si="78"/>
        <v>0</v>
      </c>
      <c r="AB307" s="128">
        <f t="shared" si="78"/>
        <v>0</v>
      </c>
      <c r="AC307" s="128">
        <f t="shared" si="78"/>
        <v>1161.3900000000001</v>
      </c>
      <c r="AD307" s="131">
        <f t="shared" si="82"/>
        <v>1161.3900000000001</v>
      </c>
      <c r="AE307" s="68"/>
      <c r="AF307" s="132"/>
      <c r="AG307" s="133" t="str">
        <f t="shared" si="91"/>
        <v>2.3.3.3.2</v>
      </c>
      <c r="AH307" s="157">
        <v>93358</v>
      </c>
      <c r="AI307" s="135" t="s">
        <v>62</v>
      </c>
      <c r="AJ307" s="148" t="s">
        <v>388</v>
      </c>
      <c r="AK307" s="136" t="s">
        <v>389</v>
      </c>
      <c r="AL307" s="134" t="s">
        <v>235</v>
      </c>
      <c r="AM307" s="151">
        <v>14.040000000000001</v>
      </c>
      <c r="AN307" s="138">
        <v>66.5</v>
      </c>
      <c r="AO307" s="138">
        <f t="shared" si="87"/>
        <v>82.72</v>
      </c>
      <c r="AP307" s="139">
        <f t="shared" si="88"/>
        <v>933.66</v>
      </c>
      <c r="AQ307" s="139">
        <f t="shared" si="89"/>
        <v>1161.3900000000001</v>
      </c>
      <c r="AR307" s="140" t="str">
        <f t="shared" si="90"/>
        <v>2.3.3.3.2</v>
      </c>
      <c r="AS307" s="141" t="s">
        <v>73</v>
      </c>
      <c r="AT307" s="142">
        <v>0.24390000000000001</v>
      </c>
      <c r="AU307" s="144">
        <f t="shared" si="92"/>
        <v>933.66</v>
      </c>
      <c r="AV307" s="144">
        <f t="shared" si="93"/>
        <v>1161.3900000000001</v>
      </c>
      <c r="AW307" s="145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 s="67">
        <f>SUMIF(AF:AF,"SIM",BN:BN)</f>
        <v>0</v>
      </c>
    </row>
    <row r="308" spans="1:69" s="67" customFormat="1">
      <c r="A308" s="125">
        <f t="shared" si="79"/>
        <v>297</v>
      </c>
      <c r="B308" s="125" t="s">
        <v>90</v>
      </c>
      <c r="C308" s="126">
        <v>2</v>
      </c>
      <c r="D308" s="126">
        <v>3</v>
      </c>
      <c r="E308" s="126">
        <v>3</v>
      </c>
      <c r="F308" s="126">
        <v>4</v>
      </c>
      <c r="G308" s="126"/>
      <c r="H308" s="126"/>
      <c r="I308"/>
      <c r="J308" s="127">
        <f t="shared" si="83"/>
        <v>4</v>
      </c>
      <c r="K308" s="128">
        <f t="shared" si="84"/>
        <v>2</v>
      </c>
      <c r="L308" s="128" t="str">
        <f t="shared" si="80"/>
        <v>2.3</v>
      </c>
      <c r="M308" s="128" t="str">
        <f t="shared" si="80"/>
        <v>2.3.3</v>
      </c>
      <c r="N308" s="128" t="str">
        <f t="shared" si="80"/>
        <v>2.3.3.4</v>
      </c>
      <c r="O308" s="128" t="str">
        <f t="shared" si="80"/>
        <v>2.3.3.4</v>
      </c>
      <c r="P308" s="129" t="str">
        <f t="shared" si="80"/>
        <v>2.3.3.4</v>
      </c>
      <c r="Q308" s="130">
        <f t="shared" si="85"/>
        <v>0</v>
      </c>
      <c r="R308" s="128">
        <f t="shared" si="77"/>
        <v>0</v>
      </c>
      <c r="S308" s="128">
        <f t="shared" si="77"/>
        <v>0</v>
      </c>
      <c r="T308" s="128">
        <f t="shared" si="77"/>
        <v>0</v>
      </c>
      <c r="U308" s="128">
        <f t="shared" si="77"/>
        <v>149345.07999999999</v>
      </c>
      <c r="V308" s="128">
        <f t="shared" si="77"/>
        <v>0</v>
      </c>
      <c r="W308" s="131">
        <f t="shared" si="81"/>
        <v>0</v>
      </c>
      <c r="X308" s="130">
        <f t="shared" si="86"/>
        <v>0</v>
      </c>
      <c r="Y308" s="128">
        <f t="shared" si="78"/>
        <v>0</v>
      </c>
      <c r="Z308" s="128">
        <f t="shared" si="78"/>
        <v>0</v>
      </c>
      <c r="AA308" s="128">
        <f t="shared" si="78"/>
        <v>0</v>
      </c>
      <c r="AB308" s="128">
        <f t="shared" si="78"/>
        <v>185769.14</v>
      </c>
      <c r="AC308" s="128">
        <f t="shared" si="78"/>
        <v>0</v>
      </c>
      <c r="AD308" s="131">
        <f t="shared" si="82"/>
        <v>0</v>
      </c>
      <c r="AE308" s="68"/>
      <c r="AF308" s="132"/>
      <c r="AG308" s="133" t="str">
        <f t="shared" si="91"/>
        <v>2.3.3.4</v>
      </c>
      <c r="AH308" s="156"/>
      <c r="AI308" s="135" t="s">
        <v>73</v>
      </c>
      <c r="AJ308" s="148" t="s">
        <v>190</v>
      </c>
      <c r="AK308" s="136" t="s">
        <v>103</v>
      </c>
      <c r="AL308" s="134"/>
      <c r="AM308" s="151">
        <v>0</v>
      </c>
      <c r="AN308" s="138"/>
      <c r="AO308" s="138">
        <f t="shared" si="87"/>
        <v>0</v>
      </c>
      <c r="AP308" s="139">
        <f t="shared" si="88"/>
        <v>149345.07999999999</v>
      </c>
      <c r="AQ308" s="139">
        <f t="shared" si="89"/>
        <v>185769.14</v>
      </c>
      <c r="AR308" s="140" t="str">
        <f t="shared" si="90"/>
        <v>2.3.3.4</v>
      </c>
      <c r="AS308" s="141" t="s">
        <v>73</v>
      </c>
      <c r="AT308" s="142">
        <v>0</v>
      </c>
      <c r="AU308" s="144" t="str">
        <f t="shared" si="92"/>
        <v/>
      </c>
      <c r="AV308" s="144">
        <f t="shared" si="93"/>
        <v>0</v>
      </c>
      <c r="AW308" s="145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</row>
    <row r="309" spans="1:69" s="67" customFormat="1">
      <c r="A309" s="125">
        <f t="shared" si="79"/>
        <v>298</v>
      </c>
      <c r="B309" s="125"/>
      <c r="C309" s="126">
        <v>2</v>
      </c>
      <c r="D309" s="126">
        <v>3</v>
      </c>
      <c r="E309" s="126">
        <v>3</v>
      </c>
      <c r="F309" s="126">
        <v>4</v>
      </c>
      <c r="G309" s="126">
        <v>1</v>
      </c>
      <c r="H309" s="126"/>
      <c r="I309"/>
      <c r="J309" s="127">
        <f t="shared" si="83"/>
        <v>5</v>
      </c>
      <c r="K309" s="128">
        <f t="shared" si="84"/>
        <v>2</v>
      </c>
      <c r="L309" s="128" t="str">
        <f t="shared" si="80"/>
        <v>2.3</v>
      </c>
      <c r="M309" s="128" t="str">
        <f t="shared" si="80"/>
        <v>2.3.3</v>
      </c>
      <c r="N309" s="128" t="str">
        <f t="shared" si="80"/>
        <v>2.3.3.4</v>
      </c>
      <c r="O309" s="128" t="str">
        <f t="shared" si="80"/>
        <v>2.3.3.4.1</v>
      </c>
      <c r="P309" s="129" t="str">
        <f t="shared" si="80"/>
        <v>2.3.3.4.1</v>
      </c>
      <c r="Q309" s="130">
        <f t="shared" si="85"/>
        <v>8583.2999999999993</v>
      </c>
      <c r="R309" s="128">
        <f t="shared" si="77"/>
        <v>0</v>
      </c>
      <c r="S309" s="128">
        <f t="shared" si="77"/>
        <v>0</v>
      </c>
      <c r="T309" s="128">
        <f t="shared" si="77"/>
        <v>0</v>
      </c>
      <c r="U309" s="128">
        <f t="shared" si="77"/>
        <v>0</v>
      </c>
      <c r="V309" s="128">
        <f t="shared" si="77"/>
        <v>8583.2999999999993</v>
      </c>
      <c r="W309" s="131">
        <f t="shared" si="81"/>
        <v>8583.2999999999993</v>
      </c>
      <c r="X309" s="130">
        <f t="shared" si="86"/>
        <v>10675.5</v>
      </c>
      <c r="Y309" s="128">
        <f t="shared" si="78"/>
        <v>0</v>
      </c>
      <c r="Z309" s="128">
        <f t="shared" si="78"/>
        <v>0</v>
      </c>
      <c r="AA309" s="128">
        <f t="shared" si="78"/>
        <v>0</v>
      </c>
      <c r="AB309" s="128">
        <f t="shared" si="78"/>
        <v>0</v>
      </c>
      <c r="AC309" s="128">
        <f t="shared" si="78"/>
        <v>10675.5</v>
      </c>
      <c r="AD309" s="131">
        <f t="shared" si="82"/>
        <v>10675.5</v>
      </c>
      <c r="AE309" s="68"/>
      <c r="AF309" s="132"/>
      <c r="AG309" s="133" t="str">
        <f t="shared" si="91"/>
        <v>2.3.3.4.1</v>
      </c>
      <c r="AH309" s="156" t="s">
        <v>104</v>
      </c>
      <c r="AI309" s="135" t="s">
        <v>65</v>
      </c>
      <c r="AJ309" s="148" t="s">
        <v>278</v>
      </c>
      <c r="AK309" s="136" t="s">
        <v>279</v>
      </c>
      <c r="AL309" s="134" t="s">
        <v>280</v>
      </c>
      <c r="AM309" s="151">
        <v>330</v>
      </c>
      <c r="AN309" s="138">
        <v>26.01</v>
      </c>
      <c r="AO309" s="138">
        <f t="shared" si="87"/>
        <v>32.35</v>
      </c>
      <c r="AP309" s="139">
        <f t="shared" si="88"/>
        <v>8583.2999999999993</v>
      </c>
      <c r="AQ309" s="139">
        <f t="shared" si="89"/>
        <v>10675.5</v>
      </c>
      <c r="AR309" s="140" t="str">
        <f t="shared" si="90"/>
        <v>2.3.3.4.1</v>
      </c>
      <c r="AS309" s="141"/>
      <c r="AT309" s="142">
        <v>0.24390000000000001</v>
      </c>
      <c r="AU309" s="144">
        <f t="shared" si="92"/>
        <v>8583.2999999999993</v>
      </c>
      <c r="AV309" s="144">
        <f t="shared" si="93"/>
        <v>10675.5</v>
      </c>
      <c r="AW309" s="145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 s="146"/>
      <c r="BQ309" s="146"/>
    </row>
    <row r="310" spans="1:69" s="67" customFormat="1" ht="33">
      <c r="A310" s="125">
        <f t="shared" si="79"/>
        <v>299</v>
      </c>
      <c r="B310" s="125"/>
      <c r="C310" s="126">
        <v>2</v>
      </c>
      <c r="D310" s="126">
        <v>3</v>
      </c>
      <c r="E310" s="126">
        <v>3</v>
      </c>
      <c r="F310" s="126">
        <v>4</v>
      </c>
      <c r="G310" s="126">
        <v>2</v>
      </c>
      <c r="H310" s="126"/>
      <c r="I310"/>
      <c r="J310" s="127">
        <f t="shared" si="83"/>
        <v>5</v>
      </c>
      <c r="K310" s="128">
        <f t="shared" si="84"/>
        <v>2</v>
      </c>
      <c r="L310" s="128" t="str">
        <f t="shared" si="80"/>
        <v>2.3</v>
      </c>
      <c r="M310" s="128" t="str">
        <f t="shared" si="80"/>
        <v>2.3.3</v>
      </c>
      <c r="N310" s="128" t="str">
        <f t="shared" si="80"/>
        <v>2.3.3.4</v>
      </c>
      <c r="O310" s="128" t="str">
        <f t="shared" si="80"/>
        <v>2.3.3.4.2</v>
      </c>
      <c r="P310" s="129" t="str">
        <f t="shared" si="80"/>
        <v>2.3.3.4.2</v>
      </c>
      <c r="Q310" s="130">
        <f t="shared" si="85"/>
        <v>4480</v>
      </c>
      <c r="R310" s="128">
        <f t="shared" si="77"/>
        <v>0</v>
      </c>
      <c r="S310" s="128">
        <f t="shared" si="77"/>
        <v>0</v>
      </c>
      <c r="T310" s="128">
        <f t="shared" si="77"/>
        <v>0</v>
      </c>
      <c r="U310" s="128">
        <f t="shared" si="77"/>
        <v>0</v>
      </c>
      <c r="V310" s="128">
        <f t="shared" si="77"/>
        <v>4480</v>
      </c>
      <c r="W310" s="131">
        <f t="shared" si="81"/>
        <v>4480</v>
      </c>
      <c r="X310" s="130">
        <f t="shared" si="86"/>
        <v>5572.67</v>
      </c>
      <c r="Y310" s="128">
        <f t="shared" si="78"/>
        <v>0</v>
      </c>
      <c r="Z310" s="128">
        <f t="shared" si="78"/>
        <v>0</v>
      </c>
      <c r="AA310" s="128">
        <f t="shared" si="78"/>
        <v>0</v>
      </c>
      <c r="AB310" s="128">
        <f t="shared" si="78"/>
        <v>0</v>
      </c>
      <c r="AC310" s="128">
        <f t="shared" si="78"/>
        <v>5572.67</v>
      </c>
      <c r="AD310" s="131">
        <f t="shared" si="82"/>
        <v>5572.67</v>
      </c>
      <c r="AE310" s="68"/>
      <c r="AF310" s="132"/>
      <c r="AG310" s="133" t="str">
        <f t="shared" si="91"/>
        <v>2.3.3.4.2</v>
      </c>
      <c r="AH310" s="156" t="s">
        <v>181</v>
      </c>
      <c r="AI310" s="135" t="s">
        <v>65</v>
      </c>
      <c r="AJ310" s="148" t="s">
        <v>452</v>
      </c>
      <c r="AK310" s="136" t="s">
        <v>453</v>
      </c>
      <c r="AL310" s="134" t="s">
        <v>205</v>
      </c>
      <c r="AM310" s="151">
        <v>1</v>
      </c>
      <c r="AN310" s="138">
        <v>4480</v>
      </c>
      <c r="AO310" s="138">
        <f t="shared" si="87"/>
        <v>5572.67</v>
      </c>
      <c r="AP310" s="139">
        <f t="shared" si="88"/>
        <v>4480</v>
      </c>
      <c r="AQ310" s="139">
        <f t="shared" si="89"/>
        <v>5572.67</v>
      </c>
      <c r="AR310" s="140" t="str">
        <f t="shared" si="90"/>
        <v>2.3.3.4.2</v>
      </c>
      <c r="AS310" s="141"/>
      <c r="AT310" s="142">
        <v>0.24390000000000001</v>
      </c>
      <c r="AU310" s="144">
        <f t="shared" si="92"/>
        <v>4480</v>
      </c>
      <c r="AV310" s="144">
        <f t="shared" si="93"/>
        <v>5572.67</v>
      </c>
      <c r="AW310" s="145"/>
      <c r="AX310"/>
      <c r="AY310"/>
      <c r="AZ310"/>
      <c r="BA310"/>
      <c r="BB310"/>
      <c r="BC310"/>
      <c r="BD310"/>
      <c r="BE310"/>
      <c r="BF310"/>
      <c r="BG310"/>
      <c r="BH310"/>
      <c r="BI310"/>
      <c r="BJ310"/>
      <c r="BK310"/>
      <c r="BL310"/>
      <c r="BM310"/>
      <c r="BN310"/>
      <c r="BO310"/>
      <c r="BP310" s="146"/>
      <c r="BQ310" s="146"/>
    </row>
    <row r="311" spans="1:69" s="67" customFormat="1" ht="33">
      <c r="A311" s="125">
        <f t="shared" si="79"/>
        <v>300</v>
      </c>
      <c r="B311" s="125"/>
      <c r="C311" s="126">
        <v>2</v>
      </c>
      <c r="D311" s="126">
        <v>3</v>
      </c>
      <c r="E311" s="126">
        <v>3</v>
      </c>
      <c r="F311" s="126">
        <v>4</v>
      </c>
      <c r="G311" s="126">
        <v>3</v>
      </c>
      <c r="H311" s="126"/>
      <c r="I311"/>
      <c r="J311" s="127">
        <f t="shared" si="83"/>
        <v>5</v>
      </c>
      <c r="K311" s="128">
        <f t="shared" si="84"/>
        <v>2</v>
      </c>
      <c r="L311" s="128" t="str">
        <f t="shared" si="80"/>
        <v>2.3</v>
      </c>
      <c r="M311" s="128" t="str">
        <f t="shared" si="80"/>
        <v>2.3.3</v>
      </c>
      <c r="N311" s="128" t="str">
        <f t="shared" si="80"/>
        <v>2.3.3.4</v>
      </c>
      <c r="O311" s="128" t="str">
        <f t="shared" si="80"/>
        <v>2.3.3.4.3</v>
      </c>
      <c r="P311" s="129" t="str">
        <f t="shared" si="80"/>
        <v>2.3.3.4.3</v>
      </c>
      <c r="Q311" s="130">
        <f t="shared" si="85"/>
        <v>136281.78</v>
      </c>
      <c r="R311" s="128">
        <f t="shared" si="77"/>
        <v>0</v>
      </c>
      <c r="S311" s="128">
        <f t="shared" si="77"/>
        <v>0</v>
      </c>
      <c r="T311" s="128">
        <f t="shared" si="77"/>
        <v>0</v>
      </c>
      <c r="U311" s="128">
        <f t="shared" si="77"/>
        <v>0</v>
      </c>
      <c r="V311" s="128">
        <f t="shared" si="77"/>
        <v>136281.78</v>
      </c>
      <c r="W311" s="131">
        <f t="shared" si="81"/>
        <v>136281.78</v>
      </c>
      <c r="X311" s="130">
        <f t="shared" si="86"/>
        <v>169520.97</v>
      </c>
      <c r="Y311" s="128">
        <f t="shared" si="78"/>
        <v>0</v>
      </c>
      <c r="Z311" s="128">
        <f t="shared" si="78"/>
        <v>0</v>
      </c>
      <c r="AA311" s="128">
        <f t="shared" si="78"/>
        <v>0</v>
      </c>
      <c r="AB311" s="128">
        <f t="shared" si="78"/>
        <v>0</v>
      </c>
      <c r="AC311" s="128">
        <f t="shared" si="78"/>
        <v>169520.97</v>
      </c>
      <c r="AD311" s="131">
        <f t="shared" si="82"/>
        <v>169520.97</v>
      </c>
      <c r="AE311" s="68"/>
      <c r="AF311" s="132"/>
      <c r="AG311" s="133" t="str">
        <f t="shared" si="91"/>
        <v>2.3.3.4.3</v>
      </c>
      <c r="AH311" s="156" t="s">
        <v>182</v>
      </c>
      <c r="AI311" s="135" t="s">
        <v>65</v>
      </c>
      <c r="AJ311" s="148" t="s">
        <v>454</v>
      </c>
      <c r="AK311" s="136" t="s">
        <v>455</v>
      </c>
      <c r="AL311" s="134" t="s">
        <v>215</v>
      </c>
      <c r="AM311" s="151">
        <v>367</v>
      </c>
      <c r="AN311" s="138">
        <v>371.34</v>
      </c>
      <c r="AO311" s="138">
        <f t="shared" si="87"/>
        <v>461.91</v>
      </c>
      <c r="AP311" s="139">
        <f t="shared" si="88"/>
        <v>136281.78</v>
      </c>
      <c r="AQ311" s="139">
        <f t="shared" si="89"/>
        <v>169520.97</v>
      </c>
      <c r="AR311" s="140" t="str">
        <f t="shared" si="90"/>
        <v>2.3.3.4.3</v>
      </c>
      <c r="AS311" s="141"/>
      <c r="AT311" s="142">
        <v>0.24390000000000001</v>
      </c>
      <c r="AU311" s="144">
        <f t="shared" si="92"/>
        <v>136281.78</v>
      </c>
      <c r="AV311" s="144">
        <f t="shared" si="93"/>
        <v>169520.97</v>
      </c>
      <c r="AW311" s="145"/>
      <c r="AX311"/>
      <c r="AY311"/>
      <c r="AZ311"/>
      <c r="BA311"/>
      <c r="BB311"/>
      <c r="BC311"/>
      <c r="BD311"/>
      <c r="BE311"/>
      <c r="BF311"/>
      <c r="BG311"/>
      <c r="BH311"/>
      <c r="BI311"/>
      <c r="BJ311"/>
      <c r="BK311"/>
      <c r="BL311"/>
      <c r="BM311"/>
      <c r="BN311"/>
      <c r="BO311"/>
      <c r="BP311" s="146"/>
      <c r="BQ311" s="146"/>
    </row>
    <row r="312" spans="1:69" s="67" customFormat="1" ht="15" customHeight="1">
      <c r="A312" s="125">
        <f t="shared" si="79"/>
        <v>301</v>
      </c>
      <c r="B312" s="125" t="s">
        <v>90</v>
      </c>
      <c r="C312" s="126">
        <v>2</v>
      </c>
      <c r="D312" s="126">
        <v>3</v>
      </c>
      <c r="E312" s="126">
        <v>3</v>
      </c>
      <c r="F312" s="126">
        <v>5</v>
      </c>
      <c r="G312" s="126"/>
      <c r="H312" s="126"/>
      <c r="I312"/>
      <c r="J312" s="127">
        <f t="shared" si="83"/>
        <v>4</v>
      </c>
      <c r="K312" s="128">
        <f t="shared" si="84"/>
        <v>2</v>
      </c>
      <c r="L312" s="128" t="str">
        <f t="shared" si="80"/>
        <v>2.3</v>
      </c>
      <c r="M312" s="128" t="str">
        <f t="shared" si="80"/>
        <v>2.3.3</v>
      </c>
      <c r="N312" s="128" t="str">
        <f t="shared" si="80"/>
        <v>2.3.3.5</v>
      </c>
      <c r="O312" s="128" t="str">
        <f t="shared" si="80"/>
        <v>2.3.3.5</v>
      </c>
      <c r="P312" s="129" t="str">
        <f t="shared" si="80"/>
        <v>2.3.3.5</v>
      </c>
      <c r="Q312" s="130">
        <f t="shared" si="85"/>
        <v>0</v>
      </c>
      <c r="R312" s="128">
        <f t="shared" si="77"/>
        <v>0</v>
      </c>
      <c r="S312" s="128">
        <f t="shared" si="77"/>
        <v>0</v>
      </c>
      <c r="T312" s="128">
        <f t="shared" si="77"/>
        <v>0</v>
      </c>
      <c r="U312" s="128">
        <f t="shared" si="77"/>
        <v>336491.75</v>
      </c>
      <c r="V312" s="128">
        <f t="shared" si="77"/>
        <v>0</v>
      </c>
      <c r="W312" s="131">
        <f t="shared" si="81"/>
        <v>0</v>
      </c>
      <c r="X312" s="130">
        <f t="shared" si="86"/>
        <v>0</v>
      </c>
      <c r="Y312" s="128">
        <f t="shared" si="78"/>
        <v>0</v>
      </c>
      <c r="Z312" s="128">
        <f t="shared" si="78"/>
        <v>0</v>
      </c>
      <c r="AA312" s="128">
        <f t="shared" si="78"/>
        <v>0</v>
      </c>
      <c r="AB312" s="128">
        <f t="shared" si="78"/>
        <v>418557.28</v>
      </c>
      <c r="AC312" s="128">
        <f t="shared" si="78"/>
        <v>0</v>
      </c>
      <c r="AD312" s="131">
        <f t="shared" si="82"/>
        <v>0</v>
      </c>
      <c r="AE312" s="68"/>
      <c r="AF312" s="132"/>
      <c r="AG312" s="133" t="str">
        <f t="shared" si="91"/>
        <v>2.3.3.5</v>
      </c>
      <c r="AH312" s="156"/>
      <c r="AI312" s="135" t="s">
        <v>73</v>
      </c>
      <c r="AJ312" s="148" t="s">
        <v>190</v>
      </c>
      <c r="AK312" s="136" t="s">
        <v>105</v>
      </c>
      <c r="AL312" s="134"/>
      <c r="AM312" s="151">
        <v>0</v>
      </c>
      <c r="AN312" s="138"/>
      <c r="AO312" s="138">
        <f t="shared" si="87"/>
        <v>0</v>
      </c>
      <c r="AP312" s="139">
        <f t="shared" si="88"/>
        <v>336491.75</v>
      </c>
      <c r="AQ312" s="139">
        <f t="shared" si="89"/>
        <v>418557.28</v>
      </c>
      <c r="AR312" s="140" t="str">
        <f t="shared" si="90"/>
        <v>2.3.3.5</v>
      </c>
      <c r="AS312" s="141" t="s">
        <v>73</v>
      </c>
      <c r="AT312" s="142">
        <v>0</v>
      </c>
      <c r="AU312" s="144" t="str">
        <f t="shared" si="92"/>
        <v/>
      </c>
      <c r="AV312" s="144">
        <f t="shared" si="93"/>
        <v>0</v>
      </c>
      <c r="AW312" s="145"/>
      <c r="AX312"/>
      <c r="AY312"/>
      <c r="AZ312"/>
      <c r="BA312"/>
      <c r="BB312"/>
      <c r="BC312"/>
      <c r="BD312"/>
      <c r="BE312"/>
      <c r="BF312"/>
      <c r="BG312"/>
      <c r="BH312"/>
      <c r="BI312"/>
      <c r="BJ312"/>
      <c r="BK312"/>
      <c r="BL312"/>
      <c r="BM312"/>
      <c r="BN312"/>
      <c r="BO312"/>
      <c r="BP312" s="146"/>
      <c r="BQ312" s="146"/>
    </row>
    <row r="313" spans="1:69" s="67" customFormat="1" ht="33">
      <c r="A313" s="125">
        <f t="shared" si="79"/>
        <v>302</v>
      </c>
      <c r="B313" s="125"/>
      <c r="C313" s="126">
        <v>2</v>
      </c>
      <c r="D313" s="126">
        <v>3</v>
      </c>
      <c r="E313" s="126">
        <v>3</v>
      </c>
      <c r="F313" s="126">
        <v>5</v>
      </c>
      <c r="G313" s="126">
        <v>1</v>
      </c>
      <c r="H313" s="126"/>
      <c r="I313"/>
      <c r="J313" s="127">
        <f t="shared" si="83"/>
        <v>5</v>
      </c>
      <c r="K313" s="128">
        <f t="shared" si="84"/>
        <v>2</v>
      </c>
      <c r="L313" s="128" t="str">
        <f t="shared" si="80"/>
        <v>2.3</v>
      </c>
      <c r="M313" s="128" t="str">
        <f t="shared" si="80"/>
        <v>2.3.3</v>
      </c>
      <c r="N313" s="128" t="str">
        <f t="shared" si="80"/>
        <v>2.3.3.5</v>
      </c>
      <c r="O313" s="128" t="str">
        <f t="shared" si="80"/>
        <v>2.3.3.5.1</v>
      </c>
      <c r="P313" s="129" t="str">
        <f t="shared" si="80"/>
        <v>2.3.3.5.1</v>
      </c>
      <c r="Q313" s="130">
        <f t="shared" si="85"/>
        <v>32468.34</v>
      </c>
      <c r="R313" s="128">
        <f t="shared" si="77"/>
        <v>0</v>
      </c>
      <c r="S313" s="128">
        <f t="shared" si="77"/>
        <v>0</v>
      </c>
      <c r="T313" s="128">
        <f t="shared" si="77"/>
        <v>0</v>
      </c>
      <c r="U313" s="128">
        <f t="shared" si="77"/>
        <v>0</v>
      </c>
      <c r="V313" s="128">
        <f t="shared" si="77"/>
        <v>32468.34</v>
      </c>
      <c r="W313" s="131">
        <f t="shared" si="81"/>
        <v>32468.34</v>
      </c>
      <c r="X313" s="130">
        <f t="shared" si="86"/>
        <v>40387.24</v>
      </c>
      <c r="Y313" s="128">
        <f t="shared" si="78"/>
        <v>0</v>
      </c>
      <c r="Z313" s="128">
        <f t="shared" si="78"/>
        <v>0</v>
      </c>
      <c r="AA313" s="128">
        <f t="shared" si="78"/>
        <v>0</v>
      </c>
      <c r="AB313" s="128">
        <f t="shared" si="78"/>
        <v>0</v>
      </c>
      <c r="AC313" s="128">
        <f t="shared" si="78"/>
        <v>40387.24</v>
      </c>
      <c r="AD313" s="131">
        <f t="shared" si="82"/>
        <v>40387.24</v>
      </c>
      <c r="AE313" s="68"/>
      <c r="AF313" s="132"/>
      <c r="AG313" s="133" t="str">
        <f t="shared" si="91"/>
        <v>2.3.3.5.1</v>
      </c>
      <c r="AH313" s="156">
        <v>101584</v>
      </c>
      <c r="AI313" s="135" t="s">
        <v>62</v>
      </c>
      <c r="AJ313" s="148" t="s">
        <v>283</v>
      </c>
      <c r="AK313" s="136" t="s">
        <v>284</v>
      </c>
      <c r="AL313" s="134" t="s">
        <v>210</v>
      </c>
      <c r="AM313" s="151">
        <v>433.2</v>
      </c>
      <c r="AN313" s="138">
        <v>74.95</v>
      </c>
      <c r="AO313" s="138">
        <f t="shared" si="87"/>
        <v>93.23</v>
      </c>
      <c r="AP313" s="139">
        <f t="shared" si="88"/>
        <v>32468.34</v>
      </c>
      <c r="AQ313" s="139">
        <f t="shared" si="89"/>
        <v>40387.24</v>
      </c>
      <c r="AR313" s="140" t="str">
        <f t="shared" si="90"/>
        <v>2.3.3.5.1</v>
      </c>
      <c r="AS313" s="141" t="s">
        <v>73</v>
      </c>
      <c r="AT313" s="142">
        <v>0.24390000000000001</v>
      </c>
      <c r="AU313" s="144">
        <f t="shared" si="92"/>
        <v>32468.34</v>
      </c>
      <c r="AV313" s="144">
        <f t="shared" si="93"/>
        <v>40387.24</v>
      </c>
      <c r="AW313" s="145"/>
      <c r="AX313"/>
      <c r="AY313"/>
      <c r="AZ313"/>
      <c r="BA313"/>
      <c r="BB313"/>
      <c r="BC313"/>
      <c r="BD313"/>
      <c r="BE313"/>
      <c r="BF313"/>
      <c r="BG313"/>
      <c r="BH313"/>
      <c r="BI313"/>
      <c r="BJ313"/>
      <c r="BK313"/>
      <c r="BL313"/>
      <c r="BM313"/>
      <c r="BN313"/>
      <c r="BO313"/>
      <c r="BP313" s="146"/>
      <c r="BQ313" s="146"/>
    </row>
    <row r="314" spans="1:69" s="67" customFormat="1" ht="15" customHeight="1">
      <c r="A314" s="125">
        <f t="shared" si="79"/>
        <v>303</v>
      </c>
      <c r="B314" s="125"/>
      <c r="C314" s="126">
        <v>2</v>
      </c>
      <c r="D314" s="126">
        <v>3</v>
      </c>
      <c r="E314" s="126">
        <v>3</v>
      </c>
      <c r="F314" s="126">
        <v>5</v>
      </c>
      <c r="G314" s="126">
        <v>2</v>
      </c>
      <c r="H314" s="126"/>
      <c r="I314"/>
      <c r="J314" s="127">
        <f t="shared" si="83"/>
        <v>5</v>
      </c>
      <c r="K314" s="128">
        <f t="shared" si="84"/>
        <v>2</v>
      </c>
      <c r="L314" s="128" t="str">
        <f t="shared" si="80"/>
        <v>2.3</v>
      </c>
      <c r="M314" s="128" t="str">
        <f t="shared" si="80"/>
        <v>2.3.3</v>
      </c>
      <c r="N314" s="128" t="str">
        <f t="shared" si="80"/>
        <v>2.3.3.5</v>
      </c>
      <c r="O314" s="128" t="str">
        <f t="shared" si="80"/>
        <v>2.3.3.5.2</v>
      </c>
      <c r="P314" s="129" t="str">
        <f t="shared" si="80"/>
        <v>2.3.3.5.2</v>
      </c>
      <c r="Q314" s="130">
        <f t="shared" si="85"/>
        <v>283187.93</v>
      </c>
      <c r="R314" s="128">
        <f t="shared" si="77"/>
        <v>0</v>
      </c>
      <c r="S314" s="128">
        <f t="shared" si="77"/>
        <v>0</v>
      </c>
      <c r="T314" s="128">
        <f t="shared" si="77"/>
        <v>0</v>
      </c>
      <c r="U314" s="128">
        <f t="shared" si="77"/>
        <v>0</v>
      </c>
      <c r="V314" s="128">
        <f t="shared" si="77"/>
        <v>283187.93</v>
      </c>
      <c r="W314" s="131">
        <f t="shared" si="81"/>
        <v>283187.93</v>
      </c>
      <c r="X314" s="130">
        <f t="shared" si="86"/>
        <v>352253.96</v>
      </c>
      <c r="Y314" s="128">
        <f t="shared" si="78"/>
        <v>0</v>
      </c>
      <c r="Z314" s="128">
        <f t="shared" si="78"/>
        <v>0</v>
      </c>
      <c r="AA314" s="128">
        <f t="shared" si="78"/>
        <v>0</v>
      </c>
      <c r="AB314" s="128">
        <f t="shared" si="78"/>
        <v>0</v>
      </c>
      <c r="AC314" s="128">
        <f t="shared" si="78"/>
        <v>352253.96</v>
      </c>
      <c r="AD314" s="131">
        <f t="shared" si="82"/>
        <v>352253.96</v>
      </c>
      <c r="AE314" s="68"/>
      <c r="AF314" s="132"/>
      <c r="AG314" s="133" t="str">
        <f t="shared" si="91"/>
        <v>2.3.3.5.2</v>
      </c>
      <c r="AH314" s="156" t="s">
        <v>106</v>
      </c>
      <c r="AI314" s="135" t="s">
        <v>65</v>
      </c>
      <c r="AJ314" s="148" t="s">
        <v>281</v>
      </c>
      <c r="AK314" s="136" t="s">
        <v>282</v>
      </c>
      <c r="AL314" s="134" t="s">
        <v>210</v>
      </c>
      <c r="AM314" s="151">
        <v>4300.5</v>
      </c>
      <c r="AN314" s="138">
        <v>65.849999999999994</v>
      </c>
      <c r="AO314" s="138">
        <f t="shared" si="87"/>
        <v>81.91</v>
      </c>
      <c r="AP314" s="139">
        <f t="shared" si="88"/>
        <v>283187.93</v>
      </c>
      <c r="AQ314" s="139">
        <f t="shared" si="89"/>
        <v>352253.96</v>
      </c>
      <c r="AR314" s="140" t="str">
        <f t="shared" si="90"/>
        <v>2.3.3.5.2</v>
      </c>
      <c r="AS314" s="141" t="s">
        <v>73</v>
      </c>
      <c r="AT314" s="142">
        <v>0.24390000000000001</v>
      </c>
      <c r="AU314" s="144">
        <f t="shared" si="92"/>
        <v>283187.93</v>
      </c>
      <c r="AV314" s="144">
        <f t="shared" si="93"/>
        <v>352253.96</v>
      </c>
      <c r="AW314" s="145"/>
      <c r="AX314"/>
      <c r="AY314"/>
      <c r="AZ314"/>
      <c r="BA314"/>
      <c r="BB314"/>
      <c r="BC314"/>
      <c r="BD314"/>
      <c r="BE314"/>
      <c r="BF314"/>
      <c r="BG314"/>
      <c r="BH314"/>
      <c r="BI314"/>
      <c r="BJ314"/>
      <c r="BK314"/>
      <c r="BL314"/>
      <c r="BM314"/>
      <c r="BN314"/>
      <c r="BO314"/>
    </row>
    <row r="315" spans="1:69" s="67" customFormat="1" ht="33">
      <c r="A315" s="125">
        <f t="shared" si="79"/>
        <v>304</v>
      </c>
      <c r="B315" s="125"/>
      <c r="C315" s="126">
        <v>2</v>
      </c>
      <c r="D315" s="126">
        <v>3</v>
      </c>
      <c r="E315" s="126">
        <v>3</v>
      </c>
      <c r="F315" s="126">
        <v>5</v>
      </c>
      <c r="G315" s="126">
        <v>3</v>
      </c>
      <c r="H315" s="126"/>
      <c r="I315"/>
      <c r="J315" s="127">
        <f t="shared" si="83"/>
        <v>5</v>
      </c>
      <c r="K315" s="128">
        <f t="shared" si="84"/>
        <v>2</v>
      </c>
      <c r="L315" s="128" t="str">
        <f t="shared" si="80"/>
        <v>2.3</v>
      </c>
      <c r="M315" s="128" t="str">
        <f t="shared" si="80"/>
        <v>2.3.3</v>
      </c>
      <c r="N315" s="128" t="str">
        <f t="shared" si="80"/>
        <v>2.3.3.5</v>
      </c>
      <c r="O315" s="128" t="str">
        <f t="shared" si="80"/>
        <v>2.3.3.5.3</v>
      </c>
      <c r="P315" s="129" t="str">
        <f t="shared" si="80"/>
        <v>2.3.3.5.3</v>
      </c>
      <c r="Q315" s="130">
        <f t="shared" si="85"/>
        <v>20835.48</v>
      </c>
      <c r="R315" s="128">
        <f t="shared" si="77"/>
        <v>0</v>
      </c>
      <c r="S315" s="128">
        <f t="shared" si="77"/>
        <v>0</v>
      </c>
      <c r="T315" s="128">
        <f t="shared" si="77"/>
        <v>0</v>
      </c>
      <c r="U315" s="128">
        <f t="shared" si="77"/>
        <v>0</v>
      </c>
      <c r="V315" s="128">
        <f t="shared" si="77"/>
        <v>20835.48</v>
      </c>
      <c r="W315" s="131">
        <f t="shared" si="81"/>
        <v>20835.48</v>
      </c>
      <c r="X315" s="130">
        <f t="shared" si="86"/>
        <v>25916.080000000002</v>
      </c>
      <c r="Y315" s="128">
        <f t="shared" si="78"/>
        <v>0</v>
      </c>
      <c r="Z315" s="128">
        <f t="shared" si="78"/>
        <v>0</v>
      </c>
      <c r="AA315" s="128">
        <f t="shared" si="78"/>
        <v>0</v>
      </c>
      <c r="AB315" s="128">
        <f t="shared" si="78"/>
        <v>0</v>
      </c>
      <c r="AC315" s="128">
        <f t="shared" si="78"/>
        <v>25916.080000000002</v>
      </c>
      <c r="AD315" s="131">
        <f t="shared" si="82"/>
        <v>25916.080000000002</v>
      </c>
      <c r="AE315" s="68"/>
      <c r="AF315" s="132"/>
      <c r="AG315" s="133" t="str">
        <f t="shared" si="91"/>
        <v>2.3.3.5.3</v>
      </c>
      <c r="AH315" s="156">
        <v>101587</v>
      </c>
      <c r="AI315" s="135" t="s">
        <v>62</v>
      </c>
      <c r="AJ315" s="148" t="s">
        <v>285</v>
      </c>
      <c r="AK315" s="136" t="s">
        <v>286</v>
      </c>
      <c r="AL315" s="134" t="s">
        <v>210</v>
      </c>
      <c r="AM315" s="151">
        <v>250.27600000000001</v>
      </c>
      <c r="AN315" s="138">
        <v>83.25</v>
      </c>
      <c r="AO315" s="138">
        <f t="shared" si="87"/>
        <v>103.55</v>
      </c>
      <c r="AP315" s="139">
        <f t="shared" si="88"/>
        <v>20835.48</v>
      </c>
      <c r="AQ315" s="139">
        <f t="shared" si="89"/>
        <v>25916.080000000002</v>
      </c>
      <c r="AR315" s="140" t="str">
        <f t="shared" si="90"/>
        <v>2.3.3.5.3</v>
      </c>
      <c r="AS315" s="141" t="s">
        <v>73</v>
      </c>
      <c r="AT315" s="142">
        <v>0.24390000000000001</v>
      </c>
      <c r="AU315" s="144">
        <f t="shared" si="92"/>
        <v>20835.48</v>
      </c>
      <c r="AV315" s="144">
        <f t="shared" si="93"/>
        <v>25916.080000000002</v>
      </c>
      <c r="AW315" s="145"/>
      <c r="AX315"/>
      <c r="AY315"/>
      <c r="AZ315"/>
      <c r="BA315"/>
      <c r="BB315"/>
      <c r="BC315"/>
      <c r="BD315"/>
      <c r="BE315"/>
      <c r="BF315"/>
      <c r="BG315"/>
      <c r="BH315"/>
      <c r="BI315"/>
      <c r="BJ315"/>
      <c r="BK315"/>
      <c r="BL315"/>
      <c r="BM315"/>
      <c r="BN315"/>
      <c r="BO315"/>
    </row>
    <row r="316" spans="1:69" s="67" customFormat="1" ht="15" customHeight="1">
      <c r="A316" s="125">
        <f t="shared" si="79"/>
        <v>305</v>
      </c>
      <c r="B316" s="125" t="s">
        <v>90</v>
      </c>
      <c r="C316" s="126">
        <v>2</v>
      </c>
      <c r="D316" s="126">
        <v>3</v>
      </c>
      <c r="E316" s="126">
        <v>3</v>
      </c>
      <c r="F316" s="126">
        <v>6</v>
      </c>
      <c r="G316" s="126"/>
      <c r="H316" s="126"/>
      <c r="I316"/>
      <c r="J316" s="127">
        <f t="shared" si="83"/>
        <v>4</v>
      </c>
      <c r="K316" s="128">
        <f t="shared" si="84"/>
        <v>2</v>
      </c>
      <c r="L316" s="128" t="str">
        <f t="shared" si="80"/>
        <v>2.3</v>
      </c>
      <c r="M316" s="128" t="str">
        <f t="shared" si="80"/>
        <v>2.3.3</v>
      </c>
      <c r="N316" s="128" t="str">
        <f t="shared" si="80"/>
        <v>2.3.3.6</v>
      </c>
      <c r="O316" s="128" t="str">
        <f t="shared" si="80"/>
        <v>2.3.3.6</v>
      </c>
      <c r="P316" s="129" t="str">
        <f t="shared" si="80"/>
        <v>2.3.3.6</v>
      </c>
      <c r="Q316" s="130">
        <f t="shared" si="85"/>
        <v>0</v>
      </c>
      <c r="R316" s="128">
        <f t="shared" ref="R316:V366" si="94">IF($J316=R$9,SUMIF(K$10:K$394,$AG316,$Q$10:$Q$394),0)</f>
        <v>0</v>
      </c>
      <c r="S316" s="128">
        <f t="shared" si="94"/>
        <v>0</v>
      </c>
      <c r="T316" s="128">
        <f t="shared" si="94"/>
        <v>0</v>
      </c>
      <c r="U316" s="128">
        <f t="shared" si="94"/>
        <v>146852.45000000001</v>
      </c>
      <c r="V316" s="128">
        <f t="shared" si="94"/>
        <v>0</v>
      </c>
      <c r="W316" s="131">
        <f t="shared" si="81"/>
        <v>0</v>
      </c>
      <c r="X316" s="130">
        <f t="shared" si="86"/>
        <v>0</v>
      </c>
      <c r="Y316" s="128">
        <f t="shared" ref="Y316:AC366" si="95">IF($J316=Y$9,SUMIF(K$10:K$394,$AG316,$X$10:$X$394),0)</f>
        <v>0</v>
      </c>
      <c r="Z316" s="128">
        <f t="shared" si="95"/>
        <v>0</v>
      </c>
      <c r="AA316" s="128">
        <f t="shared" si="95"/>
        <v>0</v>
      </c>
      <c r="AB316" s="128">
        <f t="shared" si="95"/>
        <v>182673.54</v>
      </c>
      <c r="AC316" s="128">
        <f t="shared" si="95"/>
        <v>0</v>
      </c>
      <c r="AD316" s="131">
        <f t="shared" si="82"/>
        <v>0</v>
      </c>
      <c r="AE316" s="68"/>
      <c r="AF316" s="132"/>
      <c r="AG316" s="133" t="str">
        <f t="shared" si="91"/>
        <v>2.3.3.6</v>
      </c>
      <c r="AH316" s="156"/>
      <c r="AI316" s="135" t="s">
        <v>73</v>
      </c>
      <c r="AJ316" s="148" t="s">
        <v>190</v>
      </c>
      <c r="AK316" s="136" t="s">
        <v>107</v>
      </c>
      <c r="AL316" s="134"/>
      <c r="AM316" s="151">
        <v>0</v>
      </c>
      <c r="AN316" s="138"/>
      <c r="AO316" s="138">
        <f t="shared" si="87"/>
        <v>0</v>
      </c>
      <c r="AP316" s="139">
        <f t="shared" si="88"/>
        <v>146852.45000000001</v>
      </c>
      <c r="AQ316" s="139">
        <f t="shared" si="89"/>
        <v>182673.54</v>
      </c>
      <c r="AR316" s="140" t="str">
        <f t="shared" si="90"/>
        <v>2.3.3.6</v>
      </c>
      <c r="AS316" s="141" t="s">
        <v>73</v>
      </c>
      <c r="AT316" s="142">
        <v>0</v>
      </c>
      <c r="AU316" s="144" t="str">
        <f t="shared" si="92"/>
        <v/>
      </c>
      <c r="AV316" s="144">
        <f t="shared" si="93"/>
        <v>0</v>
      </c>
      <c r="AW316" s="145"/>
      <c r="AX316"/>
      <c r="AY316"/>
      <c r="AZ316"/>
      <c r="BA316"/>
      <c r="BB316"/>
      <c r="BC316"/>
      <c r="BD316"/>
      <c r="BE316"/>
      <c r="BF316"/>
      <c r="BG316"/>
      <c r="BH316"/>
      <c r="BI316"/>
      <c r="BJ316"/>
      <c r="BK316"/>
      <c r="BL316"/>
      <c r="BM316"/>
      <c r="BN316"/>
      <c r="BO316"/>
      <c r="BP316" s="146"/>
      <c r="BQ316" s="146"/>
    </row>
    <row r="317" spans="1:69" s="67" customFormat="1" ht="33">
      <c r="A317" s="125">
        <f t="shared" si="79"/>
        <v>306</v>
      </c>
      <c r="B317" s="125"/>
      <c r="C317" s="126">
        <v>2</v>
      </c>
      <c r="D317" s="126">
        <v>3</v>
      </c>
      <c r="E317" s="126">
        <v>3</v>
      </c>
      <c r="F317" s="126">
        <v>6</v>
      </c>
      <c r="G317" s="126">
        <v>1</v>
      </c>
      <c r="H317" s="126"/>
      <c r="I317"/>
      <c r="J317" s="127">
        <f t="shared" si="83"/>
        <v>5</v>
      </c>
      <c r="K317" s="128">
        <f t="shared" si="84"/>
        <v>2</v>
      </c>
      <c r="L317" s="128" t="str">
        <f t="shared" si="80"/>
        <v>2.3</v>
      </c>
      <c r="M317" s="128" t="str">
        <f t="shared" si="80"/>
        <v>2.3.3</v>
      </c>
      <c r="N317" s="128" t="str">
        <f t="shared" si="80"/>
        <v>2.3.3.6</v>
      </c>
      <c r="O317" s="128" t="str">
        <f t="shared" si="80"/>
        <v>2.3.3.6.1</v>
      </c>
      <c r="P317" s="129" t="str">
        <f t="shared" si="80"/>
        <v>2.3.3.6.1</v>
      </c>
      <c r="Q317" s="130">
        <f t="shared" si="85"/>
        <v>4510.09</v>
      </c>
      <c r="R317" s="128">
        <f t="shared" si="94"/>
        <v>0</v>
      </c>
      <c r="S317" s="128">
        <f t="shared" si="94"/>
        <v>0</v>
      </c>
      <c r="T317" s="128">
        <f t="shared" si="94"/>
        <v>0</v>
      </c>
      <c r="U317" s="128">
        <f t="shared" si="94"/>
        <v>0</v>
      </c>
      <c r="V317" s="128">
        <f t="shared" si="94"/>
        <v>4510.09</v>
      </c>
      <c r="W317" s="131">
        <f t="shared" si="81"/>
        <v>4510.09</v>
      </c>
      <c r="X317" s="130">
        <f t="shared" si="86"/>
        <v>5613.34</v>
      </c>
      <c r="Y317" s="128">
        <f t="shared" si="95"/>
        <v>0</v>
      </c>
      <c r="Z317" s="128">
        <f t="shared" si="95"/>
        <v>0</v>
      </c>
      <c r="AA317" s="128">
        <f t="shared" si="95"/>
        <v>0</v>
      </c>
      <c r="AB317" s="128">
        <f t="shared" si="95"/>
        <v>0</v>
      </c>
      <c r="AC317" s="128">
        <f t="shared" si="95"/>
        <v>5613.34</v>
      </c>
      <c r="AD317" s="131">
        <f t="shared" si="82"/>
        <v>5613.34</v>
      </c>
      <c r="AE317" s="68"/>
      <c r="AF317" s="132"/>
      <c r="AG317" s="133" t="str">
        <f t="shared" si="91"/>
        <v>2.3.3.6.1</v>
      </c>
      <c r="AH317" s="156">
        <v>101616</v>
      </c>
      <c r="AI317" s="135" t="s">
        <v>62</v>
      </c>
      <c r="AJ317" s="148" t="s">
        <v>287</v>
      </c>
      <c r="AK317" s="136" t="s">
        <v>288</v>
      </c>
      <c r="AL317" s="134" t="s">
        <v>210</v>
      </c>
      <c r="AM317" s="151">
        <v>882.6</v>
      </c>
      <c r="AN317" s="138">
        <v>5.1100000000000003</v>
      </c>
      <c r="AO317" s="138">
        <f t="shared" si="87"/>
        <v>6.36</v>
      </c>
      <c r="AP317" s="139">
        <f t="shared" si="88"/>
        <v>4510.09</v>
      </c>
      <c r="AQ317" s="139">
        <f t="shared" si="89"/>
        <v>5613.34</v>
      </c>
      <c r="AR317" s="140" t="str">
        <f t="shared" si="90"/>
        <v>2.3.3.6.1</v>
      </c>
      <c r="AS317" s="141" t="s">
        <v>73</v>
      </c>
      <c r="AT317" s="142">
        <v>0.24390000000000001</v>
      </c>
      <c r="AU317" s="144">
        <f t="shared" si="92"/>
        <v>4510.09</v>
      </c>
      <c r="AV317" s="144">
        <f t="shared" si="93"/>
        <v>5613.34</v>
      </c>
      <c r="AW317" s="145"/>
      <c r="AX317"/>
      <c r="AY317"/>
      <c r="AZ317"/>
      <c r="BA317"/>
      <c r="BB317"/>
      <c r="BC317"/>
      <c r="BD317"/>
      <c r="BE317"/>
      <c r="BF317"/>
      <c r="BG317"/>
      <c r="BH317"/>
      <c r="BI317"/>
      <c r="BJ317"/>
      <c r="BK317"/>
      <c r="BL317"/>
      <c r="BM317"/>
      <c r="BN317"/>
      <c r="BO317"/>
    </row>
    <row r="318" spans="1:69" s="67" customFormat="1" ht="33">
      <c r="A318" s="125">
        <f t="shared" si="79"/>
        <v>307</v>
      </c>
      <c r="B318" s="125"/>
      <c r="C318" s="126">
        <v>2</v>
      </c>
      <c r="D318" s="126">
        <v>3</v>
      </c>
      <c r="E318" s="126">
        <v>3</v>
      </c>
      <c r="F318" s="126">
        <v>6</v>
      </c>
      <c r="G318" s="126">
        <v>2</v>
      </c>
      <c r="H318" s="126"/>
      <c r="I318"/>
      <c r="J318" s="127">
        <f t="shared" si="83"/>
        <v>5</v>
      </c>
      <c r="K318" s="128">
        <f t="shared" si="84"/>
        <v>2</v>
      </c>
      <c r="L318" s="128" t="str">
        <f t="shared" ref="L318:P369" si="96">IF(D318&lt;&gt;"",CONCATENATE(K318,".",D318),K318)</f>
        <v>2.3</v>
      </c>
      <c r="M318" s="128" t="str">
        <f t="shared" si="96"/>
        <v>2.3.3</v>
      </c>
      <c r="N318" s="128" t="str">
        <f t="shared" si="96"/>
        <v>2.3.3.6</v>
      </c>
      <c r="O318" s="128" t="str">
        <f t="shared" si="96"/>
        <v>2.3.3.6.2</v>
      </c>
      <c r="P318" s="129" t="str">
        <f t="shared" si="96"/>
        <v>2.3.3.6.2</v>
      </c>
      <c r="Q318" s="130">
        <f t="shared" si="85"/>
        <v>11132.22</v>
      </c>
      <c r="R318" s="128">
        <f t="shared" si="94"/>
        <v>0</v>
      </c>
      <c r="S318" s="128">
        <f t="shared" si="94"/>
        <v>0</v>
      </c>
      <c r="T318" s="128">
        <f t="shared" si="94"/>
        <v>0</v>
      </c>
      <c r="U318" s="128">
        <f t="shared" si="94"/>
        <v>0</v>
      </c>
      <c r="V318" s="128">
        <f t="shared" si="94"/>
        <v>11132.22</v>
      </c>
      <c r="W318" s="131">
        <f t="shared" si="81"/>
        <v>11132.22</v>
      </c>
      <c r="X318" s="130">
        <f t="shared" si="86"/>
        <v>13846.75</v>
      </c>
      <c r="Y318" s="128">
        <f t="shared" si="95"/>
        <v>0</v>
      </c>
      <c r="Z318" s="128">
        <f t="shared" si="95"/>
        <v>0</v>
      </c>
      <c r="AA318" s="128">
        <f t="shared" si="95"/>
        <v>0</v>
      </c>
      <c r="AB318" s="128">
        <f t="shared" si="95"/>
        <v>0</v>
      </c>
      <c r="AC318" s="128">
        <f t="shared" si="95"/>
        <v>13846.75</v>
      </c>
      <c r="AD318" s="131">
        <f t="shared" si="82"/>
        <v>13846.75</v>
      </c>
      <c r="AE318" s="68"/>
      <c r="AF318" s="132"/>
      <c r="AG318" s="133" t="str">
        <f t="shared" si="91"/>
        <v>2.3.3.6.2</v>
      </c>
      <c r="AH318" s="156" t="s">
        <v>108</v>
      </c>
      <c r="AI318" s="135" t="s">
        <v>65</v>
      </c>
      <c r="AJ318" s="148" t="s">
        <v>289</v>
      </c>
      <c r="AK318" s="136" t="s">
        <v>290</v>
      </c>
      <c r="AL318" s="134" t="s">
        <v>235</v>
      </c>
      <c r="AM318" s="151">
        <v>126.31594186800001</v>
      </c>
      <c r="AN318" s="138">
        <v>88.13</v>
      </c>
      <c r="AO318" s="138">
        <f t="shared" si="87"/>
        <v>109.62</v>
      </c>
      <c r="AP318" s="139">
        <f t="shared" si="88"/>
        <v>11132.22</v>
      </c>
      <c r="AQ318" s="139">
        <f t="shared" si="89"/>
        <v>13846.75</v>
      </c>
      <c r="AR318" s="140" t="str">
        <f t="shared" si="90"/>
        <v>2.3.3.6.2</v>
      </c>
      <c r="AS318" s="141" t="s">
        <v>73</v>
      </c>
      <c r="AT318" s="142">
        <v>0.24390000000000001</v>
      </c>
      <c r="AU318" s="144">
        <f t="shared" si="92"/>
        <v>11132.22</v>
      </c>
      <c r="AV318" s="144">
        <f t="shared" si="93"/>
        <v>13846.75</v>
      </c>
      <c r="AW318" s="145"/>
      <c r="AX318"/>
      <c r="AY318"/>
      <c r="AZ318"/>
      <c r="BA318"/>
      <c r="BB318"/>
      <c r="BC318"/>
      <c r="BD318"/>
      <c r="BE318"/>
      <c r="BF318"/>
      <c r="BG318"/>
      <c r="BH318"/>
      <c r="BI318"/>
      <c r="BJ318"/>
      <c r="BK318"/>
      <c r="BL318"/>
      <c r="BM318"/>
      <c r="BN318"/>
      <c r="BO318"/>
      <c r="BP318" s="146"/>
      <c r="BQ318" s="146"/>
    </row>
    <row r="319" spans="1:69" s="67" customFormat="1" ht="33">
      <c r="A319" s="125">
        <f t="shared" si="79"/>
        <v>308</v>
      </c>
      <c r="B319" s="125"/>
      <c r="C319" s="126">
        <v>2</v>
      </c>
      <c r="D319" s="126">
        <v>3</v>
      </c>
      <c r="E319" s="126">
        <v>3</v>
      </c>
      <c r="F319" s="126">
        <v>6</v>
      </c>
      <c r="G319" s="126">
        <v>3</v>
      </c>
      <c r="H319" s="126"/>
      <c r="I319"/>
      <c r="J319" s="127">
        <f t="shared" si="83"/>
        <v>5</v>
      </c>
      <c r="K319" s="128">
        <f t="shared" si="84"/>
        <v>2</v>
      </c>
      <c r="L319" s="128" t="str">
        <f t="shared" si="96"/>
        <v>2.3</v>
      </c>
      <c r="M319" s="128" t="str">
        <f t="shared" si="96"/>
        <v>2.3.3</v>
      </c>
      <c r="N319" s="128" t="str">
        <f t="shared" si="96"/>
        <v>2.3.3.6</v>
      </c>
      <c r="O319" s="128" t="str">
        <f t="shared" si="96"/>
        <v>2.3.3.6.3</v>
      </c>
      <c r="P319" s="129" t="str">
        <f t="shared" si="96"/>
        <v>2.3.3.6.3</v>
      </c>
      <c r="Q319" s="130">
        <f t="shared" si="85"/>
        <v>27418.14</v>
      </c>
      <c r="R319" s="128">
        <f t="shared" si="94"/>
        <v>0</v>
      </c>
      <c r="S319" s="128">
        <f t="shared" si="94"/>
        <v>0</v>
      </c>
      <c r="T319" s="128">
        <f t="shared" si="94"/>
        <v>0</v>
      </c>
      <c r="U319" s="128">
        <f t="shared" si="94"/>
        <v>0</v>
      </c>
      <c r="V319" s="128">
        <f t="shared" si="94"/>
        <v>27418.14</v>
      </c>
      <c r="W319" s="131">
        <f t="shared" si="81"/>
        <v>27418.14</v>
      </c>
      <c r="X319" s="130">
        <f t="shared" si="86"/>
        <v>34105.919999999998</v>
      </c>
      <c r="Y319" s="128">
        <f t="shared" si="95"/>
        <v>0</v>
      </c>
      <c r="Z319" s="128">
        <f t="shared" si="95"/>
        <v>0</v>
      </c>
      <c r="AA319" s="128">
        <f t="shared" si="95"/>
        <v>0</v>
      </c>
      <c r="AB319" s="128">
        <f t="shared" si="95"/>
        <v>0</v>
      </c>
      <c r="AC319" s="128">
        <f t="shared" si="95"/>
        <v>34105.919999999998</v>
      </c>
      <c r="AD319" s="131">
        <f t="shared" si="82"/>
        <v>34105.919999999998</v>
      </c>
      <c r="AE319" s="68"/>
      <c r="AF319" s="132"/>
      <c r="AG319" s="133" t="str">
        <f t="shared" si="91"/>
        <v>2.3.3.6.3</v>
      </c>
      <c r="AH319" s="156">
        <v>101622</v>
      </c>
      <c r="AI319" s="135" t="s">
        <v>62</v>
      </c>
      <c r="AJ319" s="148" t="s">
        <v>291</v>
      </c>
      <c r="AK319" s="136" t="s">
        <v>292</v>
      </c>
      <c r="AL319" s="134" t="s">
        <v>235</v>
      </c>
      <c r="AM319" s="151">
        <v>160.34</v>
      </c>
      <c r="AN319" s="138">
        <v>171</v>
      </c>
      <c r="AO319" s="138">
        <f t="shared" si="87"/>
        <v>212.71</v>
      </c>
      <c r="AP319" s="139">
        <f t="shared" si="88"/>
        <v>27418.14</v>
      </c>
      <c r="AQ319" s="139">
        <f t="shared" si="89"/>
        <v>34105.919999999998</v>
      </c>
      <c r="AR319" s="140" t="str">
        <f t="shared" si="90"/>
        <v>2.3.3.6.3</v>
      </c>
      <c r="AS319" s="141" t="s">
        <v>73</v>
      </c>
      <c r="AT319" s="142">
        <v>0.24390000000000001</v>
      </c>
      <c r="AU319" s="144">
        <f t="shared" si="92"/>
        <v>27418.14</v>
      </c>
      <c r="AV319" s="144">
        <f t="shared" si="93"/>
        <v>34105.919999999998</v>
      </c>
      <c r="AW319" s="145"/>
      <c r="AX319"/>
      <c r="AY319"/>
      <c r="AZ319"/>
      <c r="BA319"/>
      <c r="BB319"/>
      <c r="BC319"/>
      <c r="BD319"/>
      <c r="BE319"/>
      <c r="BF319"/>
      <c r="BG319"/>
      <c r="BH319"/>
      <c r="BI319"/>
      <c r="BJ319"/>
      <c r="BK319"/>
      <c r="BL319"/>
      <c r="BM319"/>
      <c r="BN319"/>
      <c r="BO319"/>
      <c r="BP319" s="146"/>
      <c r="BQ319" s="146"/>
    </row>
    <row r="320" spans="1:69" s="67" customFormat="1" ht="33">
      <c r="A320" s="125">
        <f t="shared" si="79"/>
        <v>309</v>
      </c>
      <c r="B320" s="125"/>
      <c r="C320" s="126">
        <v>2</v>
      </c>
      <c r="D320" s="126">
        <v>3</v>
      </c>
      <c r="E320" s="126">
        <v>3</v>
      </c>
      <c r="F320" s="126">
        <v>6</v>
      </c>
      <c r="G320" s="126">
        <v>4</v>
      </c>
      <c r="H320" s="126"/>
      <c r="I320"/>
      <c r="J320" s="127">
        <f t="shared" si="83"/>
        <v>5</v>
      </c>
      <c r="K320" s="128">
        <f t="shared" si="84"/>
        <v>2</v>
      </c>
      <c r="L320" s="128" t="str">
        <f t="shared" si="96"/>
        <v>2.3</v>
      </c>
      <c r="M320" s="128" t="str">
        <f t="shared" si="96"/>
        <v>2.3.3</v>
      </c>
      <c r="N320" s="128" t="str">
        <f t="shared" si="96"/>
        <v>2.3.3.6</v>
      </c>
      <c r="O320" s="128" t="str">
        <f t="shared" si="96"/>
        <v>2.3.3.6.4</v>
      </c>
      <c r="P320" s="129" t="str">
        <f t="shared" si="96"/>
        <v>2.3.3.6.4</v>
      </c>
      <c r="Q320" s="130">
        <f t="shared" si="85"/>
        <v>19423.38</v>
      </c>
      <c r="R320" s="128">
        <f t="shared" si="94"/>
        <v>0</v>
      </c>
      <c r="S320" s="128">
        <f t="shared" si="94"/>
        <v>0</v>
      </c>
      <c r="T320" s="128">
        <f t="shared" si="94"/>
        <v>0</v>
      </c>
      <c r="U320" s="128">
        <f t="shared" si="94"/>
        <v>0</v>
      </c>
      <c r="V320" s="128">
        <f t="shared" si="94"/>
        <v>19423.38</v>
      </c>
      <c r="W320" s="131">
        <f t="shared" si="81"/>
        <v>19423.38</v>
      </c>
      <c r="X320" s="130">
        <f t="shared" si="86"/>
        <v>24161.18</v>
      </c>
      <c r="Y320" s="128">
        <f t="shared" si="95"/>
        <v>0</v>
      </c>
      <c r="Z320" s="128">
        <f t="shared" si="95"/>
        <v>0</v>
      </c>
      <c r="AA320" s="128">
        <f t="shared" si="95"/>
        <v>0</v>
      </c>
      <c r="AB320" s="128">
        <f t="shared" si="95"/>
        <v>0</v>
      </c>
      <c r="AC320" s="128">
        <f t="shared" si="95"/>
        <v>24161.18</v>
      </c>
      <c r="AD320" s="131">
        <f t="shared" si="82"/>
        <v>24161.18</v>
      </c>
      <c r="AE320" s="68"/>
      <c r="AF320" s="132"/>
      <c r="AG320" s="133" t="str">
        <f t="shared" si="91"/>
        <v>2.3.3.6.4</v>
      </c>
      <c r="AH320" s="156">
        <v>101623</v>
      </c>
      <c r="AI320" s="135" t="s">
        <v>62</v>
      </c>
      <c r="AJ320" s="148" t="s">
        <v>293</v>
      </c>
      <c r="AK320" s="136" t="s">
        <v>294</v>
      </c>
      <c r="AL320" s="134" t="s">
        <v>235</v>
      </c>
      <c r="AM320" s="151">
        <v>88.26</v>
      </c>
      <c r="AN320" s="138">
        <v>220.07</v>
      </c>
      <c r="AO320" s="138">
        <f t="shared" si="87"/>
        <v>273.75</v>
      </c>
      <c r="AP320" s="139">
        <f t="shared" si="88"/>
        <v>19423.38</v>
      </c>
      <c r="AQ320" s="139">
        <f t="shared" si="89"/>
        <v>24161.18</v>
      </c>
      <c r="AR320" s="140" t="str">
        <f t="shared" si="90"/>
        <v>2.3.3.6.4</v>
      </c>
      <c r="AS320" s="141" t="s">
        <v>73</v>
      </c>
      <c r="AT320" s="142">
        <v>0.24390000000000001</v>
      </c>
      <c r="AU320" s="144">
        <f t="shared" si="92"/>
        <v>19423.38</v>
      </c>
      <c r="AV320" s="144">
        <f t="shared" si="93"/>
        <v>24161.18</v>
      </c>
      <c r="AW320" s="145"/>
      <c r="AX320"/>
      <c r="AY320"/>
      <c r="AZ320"/>
      <c r="BA320"/>
      <c r="BB320"/>
      <c r="BC320"/>
      <c r="BD320"/>
      <c r="BE320"/>
      <c r="BF320"/>
      <c r="BG320"/>
      <c r="BH320"/>
      <c r="BI320"/>
      <c r="BJ320"/>
      <c r="BK320"/>
      <c r="BL320"/>
      <c r="BM320"/>
      <c r="BN320"/>
      <c r="BO320"/>
    </row>
    <row r="321" spans="1:69" s="67" customFormat="1" ht="15" customHeight="1">
      <c r="A321" s="125">
        <f t="shared" si="79"/>
        <v>310</v>
      </c>
      <c r="B321" s="125"/>
      <c r="C321" s="126">
        <v>2</v>
      </c>
      <c r="D321" s="126">
        <v>3</v>
      </c>
      <c r="E321" s="126">
        <v>3</v>
      </c>
      <c r="F321" s="126">
        <v>6</v>
      </c>
      <c r="G321" s="126">
        <v>5</v>
      </c>
      <c r="H321" s="126"/>
      <c r="I321"/>
      <c r="J321" s="127">
        <f t="shared" si="83"/>
        <v>5</v>
      </c>
      <c r="K321" s="128">
        <f t="shared" si="84"/>
        <v>2</v>
      </c>
      <c r="L321" s="128" t="str">
        <f t="shared" si="96"/>
        <v>2.3</v>
      </c>
      <c r="M321" s="128" t="str">
        <f t="shared" si="96"/>
        <v>2.3.3</v>
      </c>
      <c r="N321" s="128" t="str">
        <f t="shared" si="96"/>
        <v>2.3.3.6</v>
      </c>
      <c r="O321" s="128" t="str">
        <f t="shared" si="96"/>
        <v>2.3.3.6.5</v>
      </c>
      <c r="P321" s="129" t="str">
        <f t="shared" si="96"/>
        <v>2.3.3.6.5</v>
      </c>
      <c r="Q321" s="130">
        <f t="shared" si="85"/>
        <v>73133.58</v>
      </c>
      <c r="R321" s="128">
        <f t="shared" si="94"/>
        <v>0</v>
      </c>
      <c r="S321" s="128">
        <f t="shared" si="94"/>
        <v>0</v>
      </c>
      <c r="T321" s="128">
        <f t="shared" si="94"/>
        <v>0</v>
      </c>
      <c r="U321" s="128">
        <f t="shared" si="94"/>
        <v>0</v>
      </c>
      <c r="V321" s="128">
        <f t="shared" si="94"/>
        <v>73133.58</v>
      </c>
      <c r="W321" s="131">
        <f t="shared" si="81"/>
        <v>73133.58</v>
      </c>
      <c r="X321" s="130">
        <f t="shared" si="86"/>
        <v>90971.1</v>
      </c>
      <c r="Y321" s="128">
        <f t="shared" si="95"/>
        <v>0</v>
      </c>
      <c r="Z321" s="128">
        <f t="shared" si="95"/>
        <v>0</v>
      </c>
      <c r="AA321" s="128">
        <f t="shared" si="95"/>
        <v>0</v>
      </c>
      <c r="AB321" s="128">
        <f t="shared" si="95"/>
        <v>0</v>
      </c>
      <c r="AC321" s="128">
        <f t="shared" si="95"/>
        <v>90971.1</v>
      </c>
      <c r="AD321" s="131">
        <f t="shared" si="82"/>
        <v>90971.1</v>
      </c>
      <c r="AE321" s="68"/>
      <c r="AF321" s="132"/>
      <c r="AG321" s="133" t="str">
        <f t="shared" si="91"/>
        <v>2.3.3.6.5</v>
      </c>
      <c r="AH321" s="156" t="s">
        <v>109</v>
      </c>
      <c r="AI321" s="135" t="s">
        <v>65</v>
      </c>
      <c r="AJ321" s="148" t="s">
        <v>295</v>
      </c>
      <c r="AK321" s="136" t="s">
        <v>296</v>
      </c>
      <c r="AL321" s="134" t="s">
        <v>235</v>
      </c>
      <c r="AM321" s="151">
        <v>279.98</v>
      </c>
      <c r="AN321" s="138">
        <v>261.20999999999998</v>
      </c>
      <c r="AO321" s="138">
        <f t="shared" si="87"/>
        <v>324.92</v>
      </c>
      <c r="AP321" s="139">
        <f t="shared" si="88"/>
        <v>73133.58</v>
      </c>
      <c r="AQ321" s="139">
        <f t="shared" si="89"/>
        <v>90971.1</v>
      </c>
      <c r="AR321" s="140" t="str">
        <f t="shared" si="90"/>
        <v>2.3.3.6.5</v>
      </c>
      <c r="AS321" s="141" t="s">
        <v>73</v>
      </c>
      <c r="AT321" s="142">
        <v>0.24390000000000001</v>
      </c>
      <c r="AU321" s="144">
        <f t="shared" si="92"/>
        <v>73133.58</v>
      </c>
      <c r="AV321" s="144">
        <f t="shared" si="93"/>
        <v>90971.1</v>
      </c>
      <c r="AW321" s="145"/>
      <c r="AX321"/>
      <c r="AY321"/>
      <c r="AZ321"/>
      <c r="BA321"/>
      <c r="BB321"/>
      <c r="BC321"/>
      <c r="BD321"/>
      <c r="BE321"/>
      <c r="BF321"/>
      <c r="BG321"/>
      <c r="BH321"/>
      <c r="BI321"/>
      <c r="BJ321"/>
      <c r="BK321"/>
      <c r="BL321"/>
      <c r="BM321"/>
      <c r="BN321"/>
      <c r="BO321"/>
      <c r="BP321" s="146"/>
      <c r="BQ321" s="146"/>
    </row>
    <row r="322" spans="1:69" s="67" customFormat="1" ht="35.25" customHeight="1">
      <c r="A322" s="125">
        <f t="shared" si="79"/>
        <v>311</v>
      </c>
      <c r="B322" s="125"/>
      <c r="C322" s="126">
        <v>2</v>
      </c>
      <c r="D322" s="126">
        <v>3</v>
      </c>
      <c r="E322" s="126">
        <v>3</v>
      </c>
      <c r="F322" s="126">
        <v>6</v>
      </c>
      <c r="G322" s="126">
        <v>6</v>
      </c>
      <c r="H322" s="126"/>
      <c r="I322"/>
      <c r="J322" s="127">
        <f>COUNT(C322:H322)</f>
        <v>5</v>
      </c>
      <c r="K322" s="128">
        <f>C322</f>
        <v>2</v>
      </c>
      <c r="L322" s="128" t="str">
        <f t="shared" si="96"/>
        <v>2.3</v>
      </c>
      <c r="M322" s="128" t="str">
        <f t="shared" si="96"/>
        <v>2.3.3</v>
      </c>
      <c r="N322" s="128" t="str">
        <f t="shared" si="96"/>
        <v>2.3.3.6</v>
      </c>
      <c r="O322" s="128" t="str">
        <f t="shared" si="96"/>
        <v>2.3.3.6.6</v>
      </c>
      <c r="P322" s="129" t="str">
        <f t="shared" si="96"/>
        <v>2.3.3.6.6</v>
      </c>
      <c r="Q322" s="130">
        <f>ROUND(AM322*AN322,2)</f>
        <v>10458.530000000001</v>
      </c>
      <c r="R322" s="128">
        <f t="shared" si="94"/>
        <v>0</v>
      </c>
      <c r="S322" s="128">
        <f t="shared" si="94"/>
        <v>0</v>
      </c>
      <c r="T322" s="128">
        <f t="shared" si="94"/>
        <v>0</v>
      </c>
      <c r="U322" s="128">
        <f t="shared" si="94"/>
        <v>0</v>
      </c>
      <c r="V322" s="128">
        <f t="shared" si="94"/>
        <v>10458.530000000001</v>
      </c>
      <c r="W322" s="131">
        <f t="shared" si="81"/>
        <v>10458.530000000001</v>
      </c>
      <c r="X322" s="130">
        <f>IF(B322&lt;&gt;"",0,ROUND(AM322*AO322,2))</f>
        <v>13009.37</v>
      </c>
      <c r="Y322" s="128">
        <f t="shared" si="95"/>
        <v>0</v>
      </c>
      <c r="Z322" s="128">
        <f t="shared" si="95"/>
        <v>0</v>
      </c>
      <c r="AA322" s="128">
        <f t="shared" si="95"/>
        <v>0</v>
      </c>
      <c r="AB322" s="128">
        <f t="shared" si="95"/>
        <v>0</v>
      </c>
      <c r="AC322" s="128">
        <f t="shared" si="95"/>
        <v>13009.37</v>
      </c>
      <c r="AD322" s="131">
        <f t="shared" si="82"/>
        <v>13009.37</v>
      </c>
      <c r="AE322" s="68"/>
      <c r="AF322" s="132"/>
      <c r="AG322" s="133" t="str">
        <f>P322</f>
        <v>2.3.3.6.6</v>
      </c>
      <c r="AH322" s="154">
        <v>39849</v>
      </c>
      <c r="AI322" s="135" t="s">
        <v>63</v>
      </c>
      <c r="AJ322" s="148" t="s">
        <v>297</v>
      </c>
      <c r="AK322" s="136" t="s">
        <v>298</v>
      </c>
      <c r="AL322" s="134" t="s">
        <v>299</v>
      </c>
      <c r="AM322" s="151">
        <v>23.494911937916587</v>
      </c>
      <c r="AN322" s="138">
        <v>445.14</v>
      </c>
      <c r="AO322" s="138">
        <f>IF(AN322&lt;&gt;"",ROUND(AN322*(1+AT322),2),0)</f>
        <v>553.71</v>
      </c>
      <c r="AP322" s="139">
        <f>IF(B322&lt;&gt;"",SUM(R322:W322),ROUND(AM322*AN322,2))</f>
        <v>10458.530000000001</v>
      </c>
      <c r="AQ322" s="139">
        <f>IF(B322&lt;&gt;"",SUM(Y322:AD322),ROUND(AM322*AO322,2))</f>
        <v>13009.37</v>
      </c>
      <c r="AR322" s="140" t="str">
        <f>AG322</f>
        <v>2.3.3.6.6</v>
      </c>
      <c r="AS322" s="141" t="s">
        <v>73</v>
      </c>
      <c r="AT322" s="142">
        <v>0.24390000000000001</v>
      </c>
      <c r="AU322" s="144">
        <f>IF(AL322="","",AP322)</f>
        <v>10458.530000000001</v>
      </c>
      <c r="AV322" s="144">
        <f>IF(AN322&gt;0,AQ322,0)</f>
        <v>13009.37</v>
      </c>
      <c r="AW322" s="145"/>
      <c r="AX322"/>
      <c r="AY322"/>
      <c r="AZ322"/>
      <c r="BA322"/>
      <c r="BB322"/>
      <c r="BC322"/>
      <c r="BD322"/>
      <c r="BE322"/>
      <c r="BF322"/>
      <c r="BG322"/>
      <c r="BH322"/>
      <c r="BI322"/>
      <c r="BJ322"/>
      <c r="BK322"/>
      <c r="BL322"/>
      <c r="BM322"/>
      <c r="BN322"/>
      <c r="BO322"/>
      <c r="BP322" s="146"/>
      <c r="BQ322" s="146"/>
    </row>
    <row r="323" spans="1:69" s="67" customFormat="1" ht="35.25" customHeight="1">
      <c r="A323" s="125">
        <f t="shared" si="79"/>
        <v>312</v>
      </c>
      <c r="B323" s="125"/>
      <c r="C323" s="126">
        <v>2</v>
      </c>
      <c r="D323" s="126">
        <v>3</v>
      </c>
      <c r="E323" s="126">
        <v>3</v>
      </c>
      <c r="F323" s="126">
        <v>6</v>
      </c>
      <c r="G323" s="126">
        <v>7</v>
      </c>
      <c r="H323" s="126"/>
      <c r="I323"/>
      <c r="J323" s="127">
        <f>COUNT(C323:H323)</f>
        <v>5</v>
      </c>
      <c r="K323" s="128">
        <f>C323</f>
        <v>2</v>
      </c>
      <c r="L323" s="128" t="str">
        <f t="shared" si="96"/>
        <v>2.3</v>
      </c>
      <c r="M323" s="128" t="str">
        <f t="shared" si="96"/>
        <v>2.3.3</v>
      </c>
      <c r="N323" s="128" t="str">
        <f t="shared" si="96"/>
        <v>2.3.3.6</v>
      </c>
      <c r="O323" s="128" t="str">
        <f t="shared" si="96"/>
        <v>2.3.3.6.7</v>
      </c>
      <c r="P323" s="129" t="str">
        <f t="shared" si="96"/>
        <v>2.3.3.6.7</v>
      </c>
      <c r="Q323" s="130">
        <f>ROUND(AM323*AN323,2)</f>
        <v>776.51</v>
      </c>
      <c r="R323" s="128">
        <f t="shared" si="94"/>
        <v>0</v>
      </c>
      <c r="S323" s="128">
        <f t="shared" si="94"/>
        <v>0</v>
      </c>
      <c r="T323" s="128">
        <f t="shared" si="94"/>
        <v>0</v>
      </c>
      <c r="U323" s="128">
        <f t="shared" si="94"/>
        <v>0</v>
      </c>
      <c r="V323" s="128">
        <f t="shared" si="94"/>
        <v>776.51</v>
      </c>
      <c r="W323" s="131">
        <f t="shared" si="81"/>
        <v>776.51</v>
      </c>
      <c r="X323" s="130">
        <f>IF(B323&lt;&gt;"",0,ROUND(AM323*AO323,2))</f>
        <v>965.88</v>
      </c>
      <c r="Y323" s="128">
        <f t="shared" si="95"/>
        <v>0</v>
      </c>
      <c r="Z323" s="128">
        <f t="shared" si="95"/>
        <v>0</v>
      </c>
      <c r="AA323" s="128">
        <f t="shared" si="95"/>
        <v>0</v>
      </c>
      <c r="AB323" s="128">
        <f t="shared" si="95"/>
        <v>0</v>
      </c>
      <c r="AC323" s="128">
        <f t="shared" si="95"/>
        <v>965.88</v>
      </c>
      <c r="AD323" s="131">
        <f t="shared" si="82"/>
        <v>965.88</v>
      </c>
      <c r="AE323" s="68"/>
      <c r="AF323" s="132"/>
      <c r="AG323" s="133" t="str">
        <f>P323</f>
        <v>2.3.3.6.7</v>
      </c>
      <c r="AH323" s="156">
        <v>103673</v>
      </c>
      <c r="AI323" s="135" t="s">
        <v>62</v>
      </c>
      <c r="AJ323" s="148" t="s">
        <v>300</v>
      </c>
      <c r="AK323" s="136" t="s">
        <v>301</v>
      </c>
      <c r="AL323" s="134" t="s">
        <v>235</v>
      </c>
      <c r="AM323" s="151">
        <v>23.494911937916587</v>
      </c>
      <c r="AN323" s="138">
        <v>33.049999999999997</v>
      </c>
      <c r="AO323" s="138">
        <f>IF(AN323&lt;&gt;"",ROUND(AN323*(1+AT323),2),0)</f>
        <v>41.11</v>
      </c>
      <c r="AP323" s="139">
        <f>IF(B323&lt;&gt;"",SUM(R323:W323),ROUND(AM323*AN323,2))</f>
        <v>776.51</v>
      </c>
      <c r="AQ323" s="139">
        <f>IF(B323&lt;&gt;"",SUM(Y323:AD323),ROUND(AM323*AO323,2))</f>
        <v>965.88</v>
      </c>
      <c r="AR323" s="140" t="str">
        <f>AG323</f>
        <v>2.3.3.6.7</v>
      </c>
      <c r="AS323" s="141" t="s">
        <v>73</v>
      </c>
      <c r="AT323" s="142">
        <v>0.24390000000000001</v>
      </c>
      <c r="AU323" s="144">
        <f>IF(AL323="","",AP323)</f>
        <v>776.51</v>
      </c>
      <c r="AV323" s="144">
        <f>IF(AN323&gt;0,AQ323,0)</f>
        <v>965.88</v>
      </c>
      <c r="AW323" s="145"/>
      <c r="AX323"/>
      <c r="AY323"/>
      <c r="AZ323"/>
      <c r="BA323"/>
      <c r="BB323"/>
      <c r="BC323"/>
      <c r="BD323"/>
      <c r="BE323"/>
      <c r="BF323"/>
      <c r="BG323"/>
      <c r="BH323"/>
      <c r="BI323"/>
      <c r="BJ323"/>
      <c r="BK323"/>
      <c r="BL323"/>
      <c r="BM323"/>
      <c r="BN323"/>
      <c r="BO323"/>
      <c r="BP323" s="146"/>
      <c r="BQ323" s="146"/>
    </row>
    <row r="324" spans="1:69" s="67" customFormat="1" ht="15" customHeight="1">
      <c r="A324" s="125">
        <f>A322+1</f>
        <v>312</v>
      </c>
      <c r="B324" s="125" t="s">
        <v>90</v>
      </c>
      <c r="C324" s="126">
        <v>2</v>
      </c>
      <c r="D324" s="126">
        <v>3</v>
      </c>
      <c r="E324" s="126">
        <v>3</v>
      </c>
      <c r="F324" s="126">
        <v>7</v>
      </c>
      <c r="G324" s="126"/>
      <c r="H324" s="126"/>
      <c r="I324"/>
      <c r="J324" s="127">
        <f t="shared" si="83"/>
        <v>4</v>
      </c>
      <c r="K324" s="128">
        <f t="shared" si="84"/>
        <v>2</v>
      </c>
      <c r="L324" s="128" t="str">
        <f t="shared" si="96"/>
        <v>2.3</v>
      </c>
      <c r="M324" s="128" t="str">
        <f t="shared" si="96"/>
        <v>2.3.3</v>
      </c>
      <c r="N324" s="128" t="str">
        <f t="shared" si="96"/>
        <v>2.3.3.7</v>
      </c>
      <c r="O324" s="128" t="str">
        <f t="shared" si="96"/>
        <v>2.3.3.7</v>
      </c>
      <c r="P324" s="129" t="str">
        <f t="shared" si="96"/>
        <v>2.3.3.7</v>
      </c>
      <c r="Q324" s="130">
        <f t="shared" si="85"/>
        <v>0</v>
      </c>
      <c r="R324" s="128">
        <f t="shared" si="94"/>
        <v>0</v>
      </c>
      <c r="S324" s="128">
        <f t="shared" si="94"/>
        <v>0</v>
      </c>
      <c r="T324" s="128">
        <f t="shared" si="94"/>
        <v>0</v>
      </c>
      <c r="U324" s="128">
        <f t="shared" si="94"/>
        <v>44002.75</v>
      </c>
      <c r="V324" s="128">
        <f t="shared" si="94"/>
        <v>0</v>
      </c>
      <c r="W324" s="131">
        <f t="shared" si="81"/>
        <v>0</v>
      </c>
      <c r="X324" s="130">
        <f t="shared" si="86"/>
        <v>0</v>
      </c>
      <c r="Y324" s="128">
        <f t="shared" si="95"/>
        <v>0</v>
      </c>
      <c r="Z324" s="128">
        <f t="shared" si="95"/>
        <v>0</v>
      </c>
      <c r="AA324" s="128">
        <f t="shared" si="95"/>
        <v>0</v>
      </c>
      <c r="AB324" s="128">
        <f t="shared" si="95"/>
        <v>54746.32</v>
      </c>
      <c r="AC324" s="128">
        <f t="shared" si="95"/>
        <v>0</v>
      </c>
      <c r="AD324" s="131">
        <f t="shared" si="82"/>
        <v>0</v>
      </c>
      <c r="AE324" s="68"/>
      <c r="AF324" s="132"/>
      <c r="AG324" s="133" t="str">
        <f t="shared" si="91"/>
        <v>2.3.3.7</v>
      </c>
      <c r="AH324" s="156"/>
      <c r="AI324" s="135" t="s">
        <v>73</v>
      </c>
      <c r="AJ324" s="148" t="s">
        <v>190</v>
      </c>
      <c r="AK324" s="136" t="s">
        <v>110</v>
      </c>
      <c r="AL324" s="134"/>
      <c r="AM324" s="151">
        <v>0</v>
      </c>
      <c r="AN324" s="138"/>
      <c r="AO324" s="138">
        <f t="shared" si="87"/>
        <v>0</v>
      </c>
      <c r="AP324" s="139">
        <f t="shared" si="88"/>
        <v>44002.75</v>
      </c>
      <c r="AQ324" s="139">
        <f t="shared" si="89"/>
        <v>54746.32</v>
      </c>
      <c r="AR324" s="140" t="str">
        <f t="shared" si="90"/>
        <v>2.3.3.7</v>
      </c>
      <c r="AS324" s="141" t="s">
        <v>73</v>
      </c>
      <c r="AT324" s="142">
        <v>0</v>
      </c>
      <c r="AU324" s="144" t="str">
        <f t="shared" si="92"/>
        <v/>
      </c>
      <c r="AV324" s="144">
        <f t="shared" si="93"/>
        <v>0</v>
      </c>
      <c r="AW324" s="145"/>
      <c r="AX324"/>
      <c r="AY324"/>
      <c r="AZ324"/>
      <c r="BA324"/>
      <c r="BB324"/>
      <c r="BC324"/>
      <c r="BD324"/>
      <c r="BE324"/>
      <c r="BF324"/>
      <c r="BG324"/>
      <c r="BH324"/>
      <c r="BI324"/>
      <c r="BJ324"/>
      <c r="BK324"/>
      <c r="BL324"/>
      <c r="BM324"/>
      <c r="BN324"/>
      <c r="BO324"/>
      <c r="BP324" s="146"/>
      <c r="BQ324" s="146"/>
    </row>
    <row r="325" spans="1:69" s="67" customFormat="1" ht="49.5">
      <c r="A325" s="125">
        <f t="shared" si="79"/>
        <v>313</v>
      </c>
      <c r="B325" s="125"/>
      <c r="C325" s="126">
        <v>2</v>
      </c>
      <c r="D325" s="126">
        <v>3</v>
      </c>
      <c r="E325" s="126">
        <v>3</v>
      </c>
      <c r="F325" s="126">
        <v>7</v>
      </c>
      <c r="G325" s="126">
        <v>1</v>
      </c>
      <c r="H325" s="126"/>
      <c r="I325"/>
      <c r="J325" s="127">
        <f t="shared" si="83"/>
        <v>5</v>
      </c>
      <c r="K325" s="128">
        <f t="shared" si="84"/>
        <v>2</v>
      </c>
      <c r="L325" s="128" t="str">
        <f t="shared" si="96"/>
        <v>2.3</v>
      </c>
      <c r="M325" s="128" t="str">
        <f t="shared" si="96"/>
        <v>2.3.3</v>
      </c>
      <c r="N325" s="128" t="str">
        <f t="shared" si="96"/>
        <v>2.3.3.7</v>
      </c>
      <c r="O325" s="128" t="str">
        <f t="shared" si="96"/>
        <v>2.3.3.7.1</v>
      </c>
      <c r="P325" s="129" t="str">
        <f t="shared" si="96"/>
        <v>2.3.3.7.1</v>
      </c>
      <c r="Q325" s="130">
        <f t="shared" si="85"/>
        <v>35304.43</v>
      </c>
      <c r="R325" s="128">
        <f t="shared" si="94"/>
        <v>0</v>
      </c>
      <c r="S325" s="128">
        <f t="shared" si="94"/>
        <v>0</v>
      </c>
      <c r="T325" s="128">
        <f t="shared" si="94"/>
        <v>0</v>
      </c>
      <c r="U325" s="128">
        <f t="shared" si="94"/>
        <v>0</v>
      </c>
      <c r="V325" s="128">
        <f t="shared" si="94"/>
        <v>35304.43</v>
      </c>
      <c r="W325" s="131">
        <f t="shared" si="81"/>
        <v>35304.43</v>
      </c>
      <c r="X325" s="130">
        <f t="shared" si="86"/>
        <v>43927</v>
      </c>
      <c r="Y325" s="128">
        <f t="shared" si="95"/>
        <v>0</v>
      </c>
      <c r="Z325" s="128">
        <f t="shared" si="95"/>
        <v>0</v>
      </c>
      <c r="AA325" s="128">
        <f t="shared" si="95"/>
        <v>0</v>
      </c>
      <c r="AB325" s="128">
        <f t="shared" si="95"/>
        <v>0</v>
      </c>
      <c r="AC325" s="128">
        <f t="shared" si="95"/>
        <v>43927</v>
      </c>
      <c r="AD325" s="131">
        <f t="shared" si="82"/>
        <v>43927</v>
      </c>
      <c r="AE325" s="68"/>
      <c r="AF325" s="132"/>
      <c r="AG325" s="133" t="str">
        <f t="shared" si="91"/>
        <v>2.3.3.7.1</v>
      </c>
      <c r="AH325" s="157">
        <v>93366</v>
      </c>
      <c r="AI325" s="135" t="s">
        <v>62</v>
      </c>
      <c r="AJ325" s="148" t="s">
        <v>456</v>
      </c>
      <c r="AK325" s="136" t="s">
        <v>457</v>
      </c>
      <c r="AL325" s="134" t="s">
        <v>235</v>
      </c>
      <c r="AM325" s="151">
        <v>3700.6739196497228</v>
      </c>
      <c r="AN325" s="138">
        <v>9.5399999999999991</v>
      </c>
      <c r="AO325" s="138">
        <f t="shared" si="87"/>
        <v>11.87</v>
      </c>
      <c r="AP325" s="139">
        <f t="shared" si="88"/>
        <v>35304.43</v>
      </c>
      <c r="AQ325" s="139">
        <f t="shared" si="89"/>
        <v>43927</v>
      </c>
      <c r="AR325" s="140" t="str">
        <f t="shared" si="90"/>
        <v>2.3.3.7.1</v>
      </c>
      <c r="AS325" s="141" t="s">
        <v>73</v>
      </c>
      <c r="AT325" s="142">
        <v>0.24390000000000001</v>
      </c>
      <c r="AU325" s="144">
        <f t="shared" si="92"/>
        <v>35304.43</v>
      </c>
      <c r="AV325" s="144">
        <f t="shared" si="93"/>
        <v>43927</v>
      </c>
      <c r="AW325" s="145"/>
      <c r="AX325"/>
      <c r="AY325"/>
      <c r="AZ325"/>
      <c r="BA325"/>
      <c r="BB325"/>
      <c r="BC325"/>
      <c r="BD325"/>
      <c r="BE325"/>
      <c r="BF325"/>
      <c r="BG325"/>
      <c r="BH325"/>
      <c r="BI325"/>
      <c r="BJ325"/>
      <c r="BK325"/>
      <c r="BL325"/>
      <c r="BM325"/>
      <c r="BN325"/>
      <c r="BO325"/>
    </row>
    <row r="326" spans="1:69" s="67" customFormat="1" ht="33.6" customHeight="1">
      <c r="A326" s="125">
        <f t="shared" si="79"/>
        <v>314</v>
      </c>
      <c r="B326" s="125"/>
      <c r="C326" s="126">
        <v>2</v>
      </c>
      <c r="D326" s="126">
        <v>3</v>
      </c>
      <c r="E326" s="126">
        <v>3</v>
      </c>
      <c r="F326" s="126">
        <v>7</v>
      </c>
      <c r="G326" s="126">
        <v>2</v>
      </c>
      <c r="H326" s="126"/>
      <c r="I326"/>
      <c r="J326" s="127">
        <f t="shared" si="83"/>
        <v>5</v>
      </c>
      <c r="K326" s="128">
        <f t="shared" si="84"/>
        <v>2</v>
      </c>
      <c r="L326" s="128" t="str">
        <f t="shared" si="96"/>
        <v>2.3</v>
      </c>
      <c r="M326" s="128" t="str">
        <f t="shared" si="96"/>
        <v>2.3.3</v>
      </c>
      <c r="N326" s="128" t="str">
        <f t="shared" si="96"/>
        <v>2.3.3.7</v>
      </c>
      <c r="O326" s="128" t="str">
        <f t="shared" si="96"/>
        <v>2.3.3.7.2</v>
      </c>
      <c r="P326" s="129" t="str">
        <f t="shared" si="96"/>
        <v>2.3.3.7.2</v>
      </c>
      <c r="Q326" s="130">
        <f t="shared" si="85"/>
        <v>8698.32</v>
      </c>
      <c r="R326" s="128">
        <f t="shared" si="94"/>
        <v>0</v>
      </c>
      <c r="S326" s="128">
        <f t="shared" si="94"/>
        <v>0</v>
      </c>
      <c r="T326" s="128">
        <f t="shared" si="94"/>
        <v>0</v>
      </c>
      <c r="U326" s="128">
        <f t="shared" si="94"/>
        <v>0</v>
      </c>
      <c r="V326" s="128">
        <f t="shared" si="94"/>
        <v>8698.32</v>
      </c>
      <c r="W326" s="131">
        <f t="shared" si="81"/>
        <v>8698.32</v>
      </c>
      <c r="X326" s="130">
        <f t="shared" si="86"/>
        <v>10819.32</v>
      </c>
      <c r="Y326" s="128">
        <f t="shared" si="95"/>
        <v>0</v>
      </c>
      <c r="Z326" s="128">
        <f t="shared" si="95"/>
        <v>0</v>
      </c>
      <c r="AA326" s="128">
        <f t="shared" si="95"/>
        <v>0</v>
      </c>
      <c r="AB326" s="128">
        <f t="shared" si="95"/>
        <v>0</v>
      </c>
      <c r="AC326" s="128">
        <f t="shared" si="95"/>
        <v>10819.32</v>
      </c>
      <c r="AD326" s="131">
        <f t="shared" si="82"/>
        <v>10819.32</v>
      </c>
      <c r="AE326" s="68"/>
      <c r="AF326" s="132"/>
      <c r="AG326" s="133" t="str">
        <f t="shared" si="91"/>
        <v>2.3.3.7.2</v>
      </c>
      <c r="AH326" s="157" t="s">
        <v>111</v>
      </c>
      <c r="AI326" s="135" t="s">
        <v>65</v>
      </c>
      <c r="AJ326" s="148" t="s">
        <v>304</v>
      </c>
      <c r="AK326" s="136" t="s">
        <v>305</v>
      </c>
      <c r="AL326" s="134" t="s">
        <v>235</v>
      </c>
      <c r="AM326" s="151">
        <v>183.161</v>
      </c>
      <c r="AN326" s="138">
        <v>47.49</v>
      </c>
      <c r="AO326" s="138">
        <f t="shared" si="87"/>
        <v>59.07</v>
      </c>
      <c r="AP326" s="139">
        <f t="shared" si="88"/>
        <v>8698.32</v>
      </c>
      <c r="AQ326" s="139">
        <f t="shared" si="89"/>
        <v>10819.32</v>
      </c>
      <c r="AR326" s="140" t="str">
        <f t="shared" si="90"/>
        <v>2.3.3.7.2</v>
      </c>
      <c r="AS326" s="141" t="s">
        <v>73</v>
      </c>
      <c r="AT326" s="142">
        <v>0.24390000000000001</v>
      </c>
      <c r="AU326" s="144">
        <f t="shared" si="92"/>
        <v>8698.32</v>
      </c>
      <c r="AV326" s="144">
        <f t="shared" si="93"/>
        <v>10819.32</v>
      </c>
      <c r="AW326" s="145"/>
      <c r="AX326"/>
      <c r="AY326"/>
      <c r="AZ326"/>
      <c r="BA326"/>
      <c r="BB326"/>
      <c r="BC326"/>
      <c r="BD326"/>
      <c r="BE326"/>
      <c r="BF326"/>
      <c r="BG326"/>
      <c r="BH326"/>
      <c r="BI326"/>
      <c r="BJ326"/>
      <c r="BK326"/>
      <c r="BL326"/>
      <c r="BM326"/>
      <c r="BN326"/>
      <c r="BO326"/>
    </row>
    <row r="327" spans="1:69" s="67" customFormat="1">
      <c r="A327" s="125">
        <f t="shared" si="79"/>
        <v>315</v>
      </c>
      <c r="B327" s="125" t="s">
        <v>90</v>
      </c>
      <c r="C327" s="126">
        <v>2</v>
      </c>
      <c r="D327" s="126">
        <v>3</v>
      </c>
      <c r="E327" s="126">
        <v>3</v>
      </c>
      <c r="F327" s="126">
        <v>8</v>
      </c>
      <c r="G327" s="126"/>
      <c r="H327" s="126"/>
      <c r="I327"/>
      <c r="J327" s="127">
        <f t="shared" si="83"/>
        <v>4</v>
      </c>
      <c r="K327" s="128">
        <f t="shared" si="84"/>
        <v>2</v>
      </c>
      <c r="L327" s="128" t="str">
        <f t="shared" si="96"/>
        <v>2.3</v>
      </c>
      <c r="M327" s="128" t="str">
        <f t="shared" si="96"/>
        <v>2.3.3</v>
      </c>
      <c r="N327" s="128" t="str">
        <f t="shared" si="96"/>
        <v>2.3.3.8</v>
      </c>
      <c r="O327" s="128" t="str">
        <f t="shared" si="96"/>
        <v>2.3.3.8</v>
      </c>
      <c r="P327" s="129" t="str">
        <f t="shared" si="96"/>
        <v>2.3.3.8</v>
      </c>
      <c r="Q327" s="130">
        <f t="shared" si="85"/>
        <v>0</v>
      </c>
      <c r="R327" s="128">
        <f t="shared" si="94"/>
        <v>0</v>
      </c>
      <c r="S327" s="128">
        <f t="shared" si="94"/>
        <v>0</v>
      </c>
      <c r="T327" s="128">
        <f t="shared" si="94"/>
        <v>0</v>
      </c>
      <c r="U327" s="128">
        <f t="shared" si="94"/>
        <v>210329.54</v>
      </c>
      <c r="V327" s="128">
        <f t="shared" si="94"/>
        <v>0</v>
      </c>
      <c r="W327" s="131">
        <f t="shared" si="81"/>
        <v>0</v>
      </c>
      <c r="X327" s="130">
        <f t="shared" si="86"/>
        <v>0</v>
      </c>
      <c r="Y327" s="128">
        <f t="shared" si="95"/>
        <v>0</v>
      </c>
      <c r="Z327" s="128">
        <f t="shared" si="95"/>
        <v>0</v>
      </c>
      <c r="AA327" s="128">
        <f t="shared" si="95"/>
        <v>0</v>
      </c>
      <c r="AB327" s="128">
        <f t="shared" si="95"/>
        <v>261755.37</v>
      </c>
      <c r="AC327" s="128">
        <f t="shared" si="95"/>
        <v>0</v>
      </c>
      <c r="AD327" s="131">
        <f t="shared" si="82"/>
        <v>0</v>
      </c>
      <c r="AE327" s="68"/>
      <c r="AF327" s="132"/>
      <c r="AG327" s="133" t="str">
        <f t="shared" si="91"/>
        <v>2.3.3.8</v>
      </c>
      <c r="AH327" s="156"/>
      <c r="AI327" s="135" t="s">
        <v>73</v>
      </c>
      <c r="AJ327" s="148" t="s">
        <v>190</v>
      </c>
      <c r="AK327" s="136" t="s">
        <v>112</v>
      </c>
      <c r="AL327" s="134"/>
      <c r="AM327" s="151">
        <v>0</v>
      </c>
      <c r="AN327" s="138"/>
      <c r="AO327" s="138">
        <f t="shared" si="87"/>
        <v>0</v>
      </c>
      <c r="AP327" s="139">
        <f t="shared" si="88"/>
        <v>210329.54</v>
      </c>
      <c r="AQ327" s="139">
        <f t="shared" si="89"/>
        <v>261755.37</v>
      </c>
      <c r="AR327" s="140" t="str">
        <f t="shared" si="90"/>
        <v>2.3.3.8</v>
      </c>
      <c r="AS327" s="141" t="s">
        <v>73</v>
      </c>
      <c r="AT327" s="142">
        <v>0</v>
      </c>
      <c r="AU327" s="144" t="str">
        <f t="shared" si="92"/>
        <v/>
      </c>
      <c r="AV327" s="144">
        <f t="shared" si="93"/>
        <v>0</v>
      </c>
      <c r="AW327" s="145"/>
      <c r="AX327"/>
      <c r="AY327"/>
      <c r="AZ327"/>
      <c r="BA327"/>
      <c r="BB327"/>
      <c r="BC327"/>
      <c r="BD327"/>
      <c r="BE327"/>
      <c r="BF327"/>
      <c r="BG327"/>
      <c r="BH327"/>
      <c r="BI327"/>
      <c r="BJ327"/>
      <c r="BK327"/>
      <c r="BL327"/>
      <c r="BM327"/>
      <c r="BN327"/>
      <c r="BO327"/>
      <c r="BP327" s="146"/>
      <c r="BQ327" s="146"/>
    </row>
    <row r="328" spans="1:69" s="67" customFormat="1" ht="49.5">
      <c r="A328" s="125">
        <f t="shared" si="79"/>
        <v>316</v>
      </c>
      <c r="B328" s="125"/>
      <c r="C328" s="126">
        <v>2</v>
      </c>
      <c r="D328" s="126">
        <v>3</v>
      </c>
      <c r="E328" s="126">
        <v>3</v>
      </c>
      <c r="F328" s="126">
        <v>8</v>
      </c>
      <c r="G328" s="126">
        <v>1</v>
      </c>
      <c r="H328" s="126"/>
      <c r="I328"/>
      <c r="J328" s="127">
        <f t="shared" si="83"/>
        <v>5</v>
      </c>
      <c r="K328" s="128">
        <f t="shared" si="84"/>
        <v>2</v>
      </c>
      <c r="L328" s="128" t="str">
        <f t="shared" si="96"/>
        <v>2.3</v>
      </c>
      <c r="M328" s="128" t="str">
        <f t="shared" si="96"/>
        <v>2.3.3</v>
      </c>
      <c r="N328" s="128" t="str">
        <f t="shared" si="96"/>
        <v>2.3.3.8</v>
      </c>
      <c r="O328" s="128" t="str">
        <f t="shared" si="96"/>
        <v>2.3.3.8.1</v>
      </c>
      <c r="P328" s="129" t="str">
        <f t="shared" si="96"/>
        <v>2.3.3.8.1</v>
      </c>
      <c r="Q328" s="130">
        <f t="shared" si="85"/>
        <v>29028.87</v>
      </c>
      <c r="R328" s="128">
        <f t="shared" si="94"/>
        <v>0</v>
      </c>
      <c r="S328" s="128">
        <f t="shared" si="94"/>
        <v>0</v>
      </c>
      <c r="T328" s="128">
        <f t="shared" si="94"/>
        <v>0</v>
      </c>
      <c r="U328" s="128">
        <f t="shared" si="94"/>
        <v>0</v>
      </c>
      <c r="V328" s="128">
        <f t="shared" si="94"/>
        <v>29028.87</v>
      </c>
      <c r="W328" s="131">
        <f t="shared" si="81"/>
        <v>29028.87</v>
      </c>
      <c r="X328" s="130">
        <f t="shared" si="86"/>
        <v>36088.76</v>
      </c>
      <c r="Y328" s="128">
        <f t="shared" si="95"/>
        <v>0</v>
      </c>
      <c r="Z328" s="128">
        <f t="shared" si="95"/>
        <v>0</v>
      </c>
      <c r="AA328" s="128">
        <f t="shared" si="95"/>
        <v>0</v>
      </c>
      <c r="AB328" s="128">
        <f t="shared" si="95"/>
        <v>0</v>
      </c>
      <c r="AC328" s="128">
        <f t="shared" si="95"/>
        <v>36088.76</v>
      </c>
      <c r="AD328" s="131">
        <f t="shared" si="82"/>
        <v>36088.76</v>
      </c>
      <c r="AE328" s="68"/>
      <c r="AF328" s="132"/>
      <c r="AG328" s="133" t="str">
        <f t="shared" si="91"/>
        <v>2.3.3.8.1</v>
      </c>
      <c r="AH328" s="156">
        <v>100982</v>
      </c>
      <c r="AI328" s="135" t="s">
        <v>62</v>
      </c>
      <c r="AJ328" s="148" t="s">
        <v>233</v>
      </c>
      <c r="AK328" s="136" t="s">
        <v>234</v>
      </c>
      <c r="AL328" s="134" t="s">
        <v>235</v>
      </c>
      <c r="AM328" s="151">
        <v>4385.0259458467144</v>
      </c>
      <c r="AN328" s="138">
        <v>6.62</v>
      </c>
      <c r="AO328" s="138">
        <f t="shared" si="87"/>
        <v>8.23</v>
      </c>
      <c r="AP328" s="139">
        <f t="shared" si="88"/>
        <v>29028.87</v>
      </c>
      <c r="AQ328" s="139">
        <f t="shared" si="89"/>
        <v>36088.76</v>
      </c>
      <c r="AR328" s="140" t="str">
        <f t="shared" si="90"/>
        <v>2.3.3.8.1</v>
      </c>
      <c r="AS328" s="141" t="s">
        <v>73</v>
      </c>
      <c r="AT328" s="142">
        <v>0.24390000000000001</v>
      </c>
      <c r="AU328" s="144">
        <f t="shared" si="92"/>
        <v>29028.87</v>
      </c>
      <c r="AV328" s="144">
        <f t="shared" si="93"/>
        <v>36088.76</v>
      </c>
      <c r="AW328" s="145"/>
      <c r="AX328"/>
      <c r="AY328"/>
      <c r="AZ328"/>
      <c r="BA328"/>
      <c r="BB328"/>
      <c r="BC328"/>
      <c r="BD328"/>
      <c r="BE328"/>
      <c r="BF328"/>
      <c r="BG328"/>
      <c r="BH328"/>
      <c r="BI328"/>
      <c r="BJ328"/>
      <c r="BK328"/>
      <c r="BL328"/>
      <c r="BM328"/>
      <c r="BN328"/>
      <c r="BO328"/>
    </row>
    <row r="329" spans="1:69" s="67" customFormat="1" ht="33">
      <c r="A329" s="125">
        <f t="shared" si="79"/>
        <v>317</v>
      </c>
      <c r="B329" s="125"/>
      <c r="C329" s="126">
        <v>2</v>
      </c>
      <c r="D329" s="126">
        <v>3</v>
      </c>
      <c r="E329" s="126">
        <v>3</v>
      </c>
      <c r="F329" s="126">
        <v>8</v>
      </c>
      <c r="G329" s="126">
        <v>2</v>
      </c>
      <c r="H329" s="126"/>
      <c r="I329"/>
      <c r="J329" s="127">
        <f t="shared" si="83"/>
        <v>5</v>
      </c>
      <c r="K329" s="128">
        <f t="shared" si="84"/>
        <v>2</v>
      </c>
      <c r="L329" s="128" t="str">
        <f t="shared" si="96"/>
        <v>2.3</v>
      </c>
      <c r="M329" s="128" t="str">
        <f t="shared" si="96"/>
        <v>2.3.3</v>
      </c>
      <c r="N329" s="128" t="str">
        <f t="shared" si="96"/>
        <v>2.3.3.8</v>
      </c>
      <c r="O329" s="128" t="str">
        <f t="shared" si="96"/>
        <v>2.3.3.8.2</v>
      </c>
      <c r="P329" s="129" t="str">
        <f t="shared" si="96"/>
        <v>2.3.3.8.2</v>
      </c>
      <c r="Q329" s="130">
        <f t="shared" si="85"/>
        <v>1729.15</v>
      </c>
      <c r="R329" s="128">
        <f t="shared" si="94"/>
        <v>0</v>
      </c>
      <c r="S329" s="128">
        <f t="shared" si="94"/>
        <v>0</v>
      </c>
      <c r="T329" s="128">
        <f t="shared" si="94"/>
        <v>0</v>
      </c>
      <c r="U329" s="128">
        <f t="shared" si="94"/>
        <v>0</v>
      </c>
      <c r="V329" s="128">
        <f t="shared" si="94"/>
        <v>1729.15</v>
      </c>
      <c r="W329" s="131">
        <f t="shared" si="81"/>
        <v>1729.15</v>
      </c>
      <c r="X329" s="130">
        <f t="shared" si="86"/>
        <v>2148.73</v>
      </c>
      <c r="Y329" s="128">
        <f t="shared" si="95"/>
        <v>0</v>
      </c>
      <c r="Z329" s="128">
        <f t="shared" si="95"/>
        <v>0</v>
      </c>
      <c r="AA329" s="128">
        <f t="shared" si="95"/>
        <v>0</v>
      </c>
      <c r="AB329" s="128">
        <f t="shared" si="95"/>
        <v>0</v>
      </c>
      <c r="AC329" s="128">
        <f t="shared" si="95"/>
        <v>2148.73</v>
      </c>
      <c r="AD329" s="131">
        <f t="shared" si="82"/>
        <v>2148.73</v>
      </c>
      <c r="AE329" s="68"/>
      <c r="AF329" s="132"/>
      <c r="AG329" s="133" t="str">
        <f t="shared" si="91"/>
        <v>2.3.3.8.2</v>
      </c>
      <c r="AH329" s="154" t="s">
        <v>113</v>
      </c>
      <c r="AI329" s="135" t="s">
        <v>65</v>
      </c>
      <c r="AJ329" s="148" t="s">
        <v>306</v>
      </c>
      <c r="AK329" s="136" t="s">
        <v>307</v>
      </c>
      <c r="AL329" s="134" t="s">
        <v>235</v>
      </c>
      <c r="AM329" s="151">
        <v>635.71827999999994</v>
      </c>
      <c r="AN329" s="138">
        <v>2.72</v>
      </c>
      <c r="AO329" s="138">
        <f t="shared" si="87"/>
        <v>3.38</v>
      </c>
      <c r="AP329" s="139">
        <f t="shared" si="88"/>
        <v>1729.15</v>
      </c>
      <c r="AQ329" s="139">
        <f t="shared" si="89"/>
        <v>2148.73</v>
      </c>
      <c r="AR329" s="140" t="str">
        <f t="shared" si="90"/>
        <v>2.3.3.8.2</v>
      </c>
      <c r="AS329" s="141"/>
      <c r="AT329" s="142">
        <v>0.24390000000000001</v>
      </c>
      <c r="AU329" s="144">
        <f t="shared" si="92"/>
        <v>1729.15</v>
      </c>
      <c r="AV329" s="144">
        <f t="shared" si="93"/>
        <v>2148.73</v>
      </c>
      <c r="AW329" s="145"/>
      <c r="AX329"/>
      <c r="AY329"/>
      <c r="AZ329"/>
      <c r="BA329"/>
      <c r="BB329"/>
      <c r="BC329"/>
      <c r="BD329"/>
      <c r="BE329"/>
      <c r="BF329"/>
      <c r="BG329"/>
      <c r="BH329"/>
      <c r="BI329"/>
      <c r="BJ329"/>
      <c r="BK329"/>
      <c r="BL329"/>
      <c r="BM329"/>
      <c r="BN329"/>
      <c r="BO329"/>
    </row>
    <row r="330" spans="1:69" s="67" customFormat="1" ht="33">
      <c r="A330" s="125">
        <f t="shared" si="79"/>
        <v>318</v>
      </c>
      <c r="B330" s="125"/>
      <c r="C330" s="126">
        <v>2</v>
      </c>
      <c r="D330" s="126">
        <v>3</v>
      </c>
      <c r="E330" s="126">
        <v>3</v>
      </c>
      <c r="F330" s="126">
        <v>8</v>
      </c>
      <c r="G330" s="126">
        <v>3</v>
      </c>
      <c r="H330" s="126"/>
      <c r="I330"/>
      <c r="J330" s="127">
        <f t="shared" si="83"/>
        <v>5</v>
      </c>
      <c r="K330" s="128">
        <f t="shared" si="84"/>
        <v>2</v>
      </c>
      <c r="L330" s="128" t="str">
        <f t="shared" si="96"/>
        <v>2.3</v>
      </c>
      <c r="M330" s="128" t="str">
        <f t="shared" si="96"/>
        <v>2.3.3</v>
      </c>
      <c r="N330" s="128" t="str">
        <f t="shared" si="96"/>
        <v>2.3.3.8</v>
      </c>
      <c r="O330" s="128" t="str">
        <f t="shared" si="96"/>
        <v>2.3.3.8.3</v>
      </c>
      <c r="P330" s="129" t="str">
        <f t="shared" si="96"/>
        <v>2.3.3.8.3</v>
      </c>
      <c r="Q330" s="130">
        <f t="shared" si="85"/>
        <v>59446.34</v>
      </c>
      <c r="R330" s="128">
        <f t="shared" si="94"/>
        <v>0</v>
      </c>
      <c r="S330" s="128">
        <f t="shared" si="94"/>
        <v>0</v>
      </c>
      <c r="T330" s="128">
        <f t="shared" si="94"/>
        <v>0</v>
      </c>
      <c r="U330" s="128">
        <f t="shared" si="94"/>
        <v>0</v>
      </c>
      <c r="V330" s="128">
        <f t="shared" si="94"/>
        <v>59446.34</v>
      </c>
      <c r="W330" s="131">
        <f t="shared" si="81"/>
        <v>59446.34</v>
      </c>
      <c r="X330" s="130">
        <f t="shared" si="86"/>
        <v>74040.95</v>
      </c>
      <c r="Y330" s="128">
        <f t="shared" si="95"/>
        <v>0</v>
      </c>
      <c r="Z330" s="128">
        <f t="shared" si="95"/>
        <v>0</v>
      </c>
      <c r="AA330" s="128">
        <f t="shared" si="95"/>
        <v>0</v>
      </c>
      <c r="AB330" s="128">
        <f t="shared" si="95"/>
        <v>0</v>
      </c>
      <c r="AC330" s="128">
        <f t="shared" si="95"/>
        <v>74040.95</v>
      </c>
      <c r="AD330" s="131">
        <f t="shared" si="82"/>
        <v>74040.95</v>
      </c>
      <c r="AE330" s="68"/>
      <c r="AF330" s="132"/>
      <c r="AG330" s="133" t="str">
        <f t="shared" si="91"/>
        <v>2.3.3.8.3</v>
      </c>
      <c r="AH330" s="134">
        <v>95875</v>
      </c>
      <c r="AI330" s="135" t="s">
        <v>62</v>
      </c>
      <c r="AJ330" s="148" t="s">
        <v>236</v>
      </c>
      <c r="AK330" s="136" t="s">
        <v>237</v>
      </c>
      <c r="AL330" s="134" t="s">
        <v>238</v>
      </c>
      <c r="AM330" s="151">
        <v>35596.609806773711</v>
      </c>
      <c r="AN330" s="138">
        <v>1.67</v>
      </c>
      <c r="AO330" s="138">
        <f t="shared" si="87"/>
        <v>2.08</v>
      </c>
      <c r="AP330" s="139">
        <f t="shared" si="88"/>
        <v>59446.34</v>
      </c>
      <c r="AQ330" s="139">
        <f t="shared" si="89"/>
        <v>74040.95</v>
      </c>
      <c r="AR330" s="140" t="str">
        <f t="shared" si="90"/>
        <v>2.3.3.8.3</v>
      </c>
      <c r="AS330" s="141" t="s">
        <v>73</v>
      </c>
      <c r="AT330" s="142">
        <v>0.24390000000000001</v>
      </c>
      <c r="AU330" s="144">
        <f t="shared" si="92"/>
        <v>59446.34</v>
      </c>
      <c r="AV330" s="144">
        <f t="shared" si="93"/>
        <v>74040.95</v>
      </c>
      <c r="AW330" s="145"/>
      <c r="AX330"/>
      <c r="AY330"/>
      <c r="AZ330"/>
      <c r="BA330"/>
      <c r="BB330"/>
      <c r="BC330"/>
      <c r="BD330"/>
      <c r="BE330"/>
      <c r="BF330"/>
      <c r="BG330"/>
      <c r="BH330"/>
      <c r="BI330"/>
      <c r="BJ330"/>
      <c r="BK330"/>
      <c r="BL330"/>
      <c r="BM330"/>
      <c r="BN330"/>
      <c r="BO330"/>
      <c r="BP330" s="146"/>
      <c r="BQ330" s="146"/>
    </row>
    <row r="331" spans="1:69" s="67" customFormat="1" ht="15" customHeight="1">
      <c r="A331" s="125">
        <f t="shared" ref="A331:A392" si="97">A330+1</f>
        <v>319</v>
      </c>
      <c r="B331" s="125"/>
      <c r="C331" s="126">
        <v>2</v>
      </c>
      <c r="D331" s="126">
        <v>3</v>
      </c>
      <c r="E331" s="126">
        <v>3</v>
      </c>
      <c r="F331" s="126">
        <v>8</v>
      </c>
      <c r="G331" s="126">
        <v>4</v>
      </c>
      <c r="H331" s="126"/>
      <c r="I331"/>
      <c r="J331" s="127">
        <f t="shared" si="83"/>
        <v>5</v>
      </c>
      <c r="K331" s="128">
        <f t="shared" si="84"/>
        <v>2</v>
      </c>
      <c r="L331" s="128" t="str">
        <f t="shared" si="96"/>
        <v>2.3</v>
      </c>
      <c r="M331" s="128" t="str">
        <f t="shared" si="96"/>
        <v>2.3.3</v>
      </c>
      <c r="N331" s="128" t="str">
        <f t="shared" si="96"/>
        <v>2.3.3.8</v>
      </c>
      <c r="O331" s="128" t="str">
        <f t="shared" si="96"/>
        <v>2.3.3.8.4</v>
      </c>
      <c r="P331" s="129" t="str">
        <f t="shared" si="96"/>
        <v>2.3.3.8.4</v>
      </c>
      <c r="Q331" s="130">
        <f t="shared" si="85"/>
        <v>48945.34</v>
      </c>
      <c r="R331" s="128">
        <f t="shared" si="94"/>
        <v>0</v>
      </c>
      <c r="S331" s="128">
        <f t="shared" si="94"/>
        <v>0</v>
      </c>
      <c r="T331" s="128">
        <f t="shared" si="94"/>
        <v>0</v>
      </c>
      <c r="U331" s="128">
        <f t="shared" si="94"/>
        <v>0</v>
      </c>
      <c r="V331" s="128">
        <f t="shared" si="94"/>
        <v>48945.34</v>
      </c>
      <c r="W331" s="131">
        <f t="shared" si="81"/>
        <v>48945.34</v>
      </c>
      <c r="X331" s="130">
        <f t="shared" si="86"/>
        <v>60870.2</v>
      </c>
      <c r="Y331" s="128">
        <f t="shared" si="95"/>
        <v>0</v>
      </c>
      <c r="Z331" s="128">
        <f t="shared" si="95"/>
        <v>0</v>
      </c>
      <c r="AA331" s="128">
        <f t="shared" si="95"/>
        <v>0</v>
      </c>
      <c r="AB331" s="128">
        <f t="shared" si="95"/>
        <v>0</v>
      </c>
      <c r="AC331" s="128">
        <f t="shared" si="95"/>
        <v>60870.2</v>
      </c>
      <c r="AD331" s="131">
        <f t="shared" si="82"/>
        <v>60870.2</v>
      </c>
      <c r="AE331" s="68"/>
      <c r="AF331" s="132"/>
      <c r="AG331" s="133" t="str">
        <f t="shared" si="91"/>
        <v>2.3.3.8.4</v>
      </c>
      <c r="AH331" s="156" t="s">
        <v>92</v>
      </c>
      <c r="AI331" s="135" t="s">
        <v>64</v>
      </c>
      <c r="AJ331" s="148" t="s">
        <v>239</v>
      </c>
      <c r="AK331" s="136" t="s">
        <v>240</v>
      </c>
      <c r="AL331" s="134" t="s">
        <v>235</v>
      </c>
      <c r="AM331" s="151">
        <v>4449.5762258467139</v>
      </c>
      <c r="AN331" s="138">
        <v>11</v>
      </c>
      <c r="AO331" s="138">
        <f t="shared" si="87"/>
        <v>13.68</v>
      </c>
      <c r="AP331" s="139">
        <f t="shared" si="88"/>
        <v>48945.34</v>
      </c>
      <c r="AQ331" s="139">
        <f t="shared" si="89"/>
        <v>60870.2</v>
      </c>
      <c r="AR331" s="140" t="str">
        <f t="shared" si="90"/>
        <v>2.3.3.8.4</v>
      </c>
      <c r="AS331" s="141" t="s">
        <v>73</v>
      </c>
      <c r="AT331" s="142">
        <v>0.24390000000000001</v>
      </c>
      <c r="AU331" s="144">
        <f t="shared" si="92"/>
        <v>48945.34</v>
      </c>
      <c r="AV331" s="144">
        <f t="shared" si="93"/>
        <v>60870.2</v>
      </c>
      <c r="AW331" s="145"/>
      <c r="AX331"/>
      <c r="AY331"/>
      <c r="AZ331"/>
      <c r="BA331"/>
      <c r="BB331"/>
      <c r="BC331"/>
      <c r="BD331"/>
      <c r="BE331"/>
      <c r="BF331"/>
      <c r="BG331"/>
      <c r="BH331"/>
      <c r="BI331"/>
      <c r="BJ331"/>
      <c r="BK331"/>
      <c r="BL331"/>
      <c r="BM331"/>
      <c r="BN331"/>
      <c r="BO331"/>
      <c r="BP331" s="67">
        <f>SUMIF(AF:AF,"SIM",BN:BN)</f>
        <v>0</v>
      </c>
    </row>
    <row r="332" spans="1:69" s="67" customFormat="1" ht="33">
      <c r="A332" s="125">
        <f t="shared" si="97"/>
        <v>320</v>
      </c>
      <c r="B332" s="125"/>
      <c r="C332" s="126">
        <v>2</v>
      </c>
      <c r="D332" s="126">
        <v>3</v>
      </c>
      <c r="E332" s="126">
        <v>3</v>
      </c>
      <c r="F332" s="126">
        <v>8</v>
      </c>
      <c r="G332" s="126">
        <v>5</v>
      </c>
      <c r="H332" s="126"/>
      <c r="I332"/>
      <c r="J332" s="127">
        <f t="shared" si="83"/>
        <v>5</v>
      </c>
      <c r="K332" s="128">
        <f t="shared" si="84"/>
        <v>2</v>
      </c>
      <c r="L332" s="128" t="str">
        <f t="shared" si="96"/>
        <v>2.3</v>
      </c>
      <c r="M332" s="128" t="str">
        <f t="shared" si="96"/>
        <v>2.3.3</v>
      </c>
      <c r="N332" s="128" t="str">
        <f t="shared" si="96"/>
        <v>2.3.3.8</v>
      </c>
      <c r="O332" s="128" t="str">
        <f t="shared" si="96"/>
        <v>2.3.3.8.5</v>
      </c>
      <c r="P332" s="129" t="str">
        <f t="shared" si="96"/>
        <v>2.3.3.8.5</v>
      </c>
      <c r="Q332" s="130">
        <f t="shared" si="85"/>
        <v>26474.94</v>
      </c>
      <c r="R332" s="128">
        <f t="shared" si="94"/>
        <v>0</v>
      </c>
      <c r="S332" s="128">
        <f t="shared" si="94"/>
        <v>0</v>
      </c>
      <c r="T332" s="128">
        <f t="shared" si="94"/>
        <v>0</v>
      </c>
      <c r="U332" s="128">
        <f t="shared" si="94"/>
        <v>0</v>
      </c>
      <c r="V332" s="128">
        <f t="shared" si="94"/>
        <v>26474.94</v>
      </c>
      <c r="W332" s="131">
        <f t="shared" ref="W332:W392" si="98">IF($J332=V$9,SUMIF(P$10:P$394,$AG332,$Q$10:$Q$394),0)</f>
        <v>26474.94</v>
      </c>
      <c r="X332" s="130">
        <f t="shared" si="86"/>
        <v>32926.370000000003</v>
      </c>
      <c r="Y332" s="128">
        <f t="shared" si="95"/>
        <v>0</v>
      </c>
      <c r="Z332" s="128">
        <f t="shared" si="95"/>
        <v>0</v>
      </c>
      <c r="AA332" s="128">
        <f t="shared" si="95"/>
        <v>0</v>
      </c>
      <c r="AB332" s="128">
        <f t="shared" si="95"/>
        <v>0</v>
      </c>
      <c r="AC332" s="128">
        <f t="shared" si="95"/>
        <v>32926.370000000003</v>
      </c>
      <c r="AD332" s="131">
        <f t="shared" ref="AD332:AD392" si="99">IF($J332=AC$9,SUMIF(P$10:P$394,$AG332,$X$10:$X$394),0)</f>
        <v>32926.370000000003</v>
      </c>
      <c r="AE332" s="68"/>
      <c r="AF332" s="132"/>
      <c r="AG332" s="133" t="str">
        <f t="shared" si="91"/>
        <v>2.3.3.8.5</v>
      </c>
      <c r="AH332" s="156">
        <v>101126</v>
      </c>
      <c r="AI332" s="135" t="s">
        <v>62</v>
      </c>
      <c r="AJ332" s="148" t="s">
        <v>308</v>
      </c>
      <c r="AK332" s="136" t="s">
        <v>309</v>
      </c>
      <c r="AL332" s="134" t="s">
        <v>235</v>
      </c>
      <c r="AM332" s="151">
        <v>2676.9403020702716</v>
      </c>
      <c r="AN332" s="138">
        <v>9.89</v>
      </c>
      <c r="AO332" s="138">
        <f t="shared" si="87"/>
        <v>12.3</v>
      </c>
      <c r="AP332" s="139">
        <f t="shared" si="88"/>
        <v>26474.94</v>
      </c>
      <c r="AQ332" s="139">
        <f t="shared" si="89"/>
        <v>32926.370000000003</v>
      </c>
      <c r="AR332" s="140" t="str">
        <f t="shared" si="90"/>
        <v>2.3.3.8.5</v>
      </c>
      <c r="AS332" s="141" t="s">
        <v>73</v>
      </c>
      <c r="AT332" s="142">
        <v>0.24390000000000001</v>
      </c>
      <c r="AU332" s="144">
        <f t="shared" si="92"/>
        <v>26474.94</v>
      </c>
      <c r="AV332" s="144">
        <f t="shared" si="93"/>
        <v>32926.370000000003</v>
      </c>
      <c r="AW332" s="145"/>
      <c r="AX332"/>
      <c r="AY332"/>
      <c r="AZ332"/>
      <c r="BA332"/>
      <c r="BB332"/>
      <c r="BC332"/>
      <c r="BD332"/>
      <c r="BE332"/>
      <c r="BF332"/>
      <c r="BG332"/>
      <c r="BH332"/>
      <c r="BI332"/>
      <c r="BJ332"/>
      <c r="BK332"/>
      <c r="BL332"/>
      <c r="BM332"/>
      <c r="BN332"/>
      <c r="BO332"/>
    </row>
    <row r="333" spans="1:69" s="67" customFormat="1" ht="33">
      <c r="A333" s="125">
        <f t="shared" si="97"/>
        <v>321</v>
      </c>
      <c r="B333" s="125"/>
      <c r="C333" s="126">
        <v>2</v>
      </c>
      <c r="D333" s="126">
        <v>3</v>
      </c>
      <c r="E333" s="126">
        <v>3</v>
      </c>
      <c r="F333" s="126">
        <v>8</v>
      </c>
      <c r="G333" s="126">
        <v>6</v>
      </c>
      <c r="H333" s="126"/>
      <c r="I333"/>
      <c r="J333" s="127">
        <f t="shared" si="83"/>
        <v>5</v>
      </c>
      <c r="K333" s="128">
        <f t="shared" si="84"/>
        <v>2</v>
      </c>
      <c r="L333" s="128" t="str">
        <f t="shared" si="96"/>
        <v>2.3</v>
      </c>
      <c r="M333" s="128" t="str">
        <f t="shared" si="96"/>
        <v>2.3.3</v>
      </c>
      <c r="N333" s="128" t="str">
        <f t="shared" si="96"/>
        <v>2.3.3.8</v>
      </c>
      <c r="O333" s="128" t="str">
        <f t="shared" si="96"/>
        <v>2.3.3.8.6</v>
      </c>
      <c r="P333" s="129" t="str">
        <f t="shared" si="96"/>
        <v>2.3.3.8.6</v>
      </c>
      <c r="Q333" s="130">
        <f t="shared" si="85"/>
        <v>44704.9</v>
      </c>
      <c r="R333" s="128">
        <f t="shared" si="94"/>
        <v>0</v>
      </c>
      <c r="S333" s="128">
        <f t="shared" si="94"/>
        <v>0</v>
      </c>
      <c r="T333" s="128">
        <f t="shared" si="94"/>
        <v>0</v>
      </c>
      <c r="U333" s="128">
        <f t="shared" si="94"/>
        <v>0</v>
      </c>
      <c r="V333" s="128">
        <f t="shared" si="94"/>
        <v>44704.9</v>
      </c>
      <c r="W333" s="131">
        <f t="shared" si="98"/>
        <v>44704.9</v>
      </c>
      <c r="X333" s="130">
        <f t="shared" si="86"/>
        <v>55680.36</v>
      </c>
      <c r="Y333" s="128">
        <f t="shared" si="95"/>
        <v>0</v>
      </c>
      <c r="Z333" s="128">
        <f t="shared" si="95"/>
        <v>0</v>
      </c>
      <c r="AA333" s="128">
        <f t="shared" si="95"/>
        <v>0</v>
      </c>
      <c r="AB333" s="128">
        <f t="shared" si="95"/>
        <v>0</v>
      </c>
      <c r="AC333" s="128">
        <f t="shared" si="95"/>
        <v>55680.36</v>
      </c>
      <c r="AD333" s="131">
        <f t="shared" si="99"/>
        <v>55680.36</v>
      </c>
      <c r="AE333" s="68"/>
      <c r="AF333" s="132"/>
      <c r="AG333" s="133" t="str">
        <f t="shared" si="91"/>
        <v>2.3.3.8.6</v>
      </c>
      <c r="AH333" s="134">
        <v>95875</v>
      </c>
      <c r="AI333" s="135" t="s">
        <v>62</v>
      </c>
      <c r="AJ333" s="148" t="s">
        <v>236</v>
      </c>
      <c r="AK333" s="136" t="s">
        <v>237</v>
      </c>
      <c r="AL333" s="134" t="s">
        <v>238</v>
      </c>
      <c r="AM333" s="151">
        <v>26769.403020702717</v>
      </c>
      <c r="AN333" s="138">
        <v>1.67</v>
      </c>
      <c r="AO333" s="138">
        <f t="shared" si="87"/>
        <v>2.08</v>
      </c>
      <c r="AP333" s="139">
        <f t="shared" si="88"/>
        <v>44704.9</v>
      </c>
      <c r="AQ333" s="139">
        <f t="shared" si="89"/>
        <v>55680.36</v>
      </c>
      <c r="AR333" s="140" t="str">
        <f t="shared" si="90"/>
        <v>2.3.3.8.6</v>
      </c>
      <c r="AS333" s="141" t="s">
        <v>73</v>
      </c>
      <c r="AT333" s="142">
        <v>0.24390000000000001</v>
      </c>
      <c r="AU333" s="144">
        <f t="shared" si="92"/>
        <v>44704.9</v>
      </c>
      <c r="AV333" s="144">
        <f t="shared" si="93"/>
        <v>55680.36</v>
      </c>
      <c r="AW333" s="145"/>
      <c r="AX333"/>
      <c r="AY333"/>
      <c r="AZ333"/>
      <c r="BA333"/>
      <c r="BB333"/>
      <c r="BC333"/>
      <c r="BD333"/>
      <c r="BE333"/>
      <c r="BF333"/>
      <c r="BG333"/>
      <c r="BH333"/>
      <c r="BI333"/>
      <c r="BJ333"/>
      <c r="BK333"/>
      <c r="BL333"/>
      <c r="BM333"/>
      <c r="BN333"/>
      <c r="BO333"/>
      <c r="BP333" s="146"/>
      <c r="BQ333" s="146"/>
    </row>
    <row r="334" spans="1:69" s="67" customFormat="1" ht="15" customHeight="1">
      <c r="A334" s="125">
        <f t="shared" si="97"/>
        <v>322</v>
      </c>
      <c r="B334" s="125" t="s">
        <v>80</v>
      </c>
      <c r="C334" s="126">
        <v>2</v>
      </c>
      <c r="D334" s="126">
        <v>3</v>
      </c>
      <c r="E334" s="126">
        <v>4</v>
      </c>
      <c r="F334" s="126"/>
      <c r="G334" s="126"/>
      <c r="H334" s="126"/>
      <c r="I334"/>
      <c r="J334" s="127">
        <f t="shared" si="83"/>
        <v>3</v>
      </c>
      <c r="K334" s="128">
        <f t="shared" si="84"/>
        <v>2</v>
      </c>
      <c r="L334" s="128" t="str">
        <f t="shared" si="96"/>
        <v>2.3</v>
      </c>
      <c r="M334" s="128" t="str">
        <f t="shared" si="96"/>
        <v>2.3.4</v>
      </c>
      <c r="N334" s="128" t="str">
        <f t="shared" si="96"/>
        <v>2.3.4</v>
      </c>
      <c r="O334" s="128" t="str">
        <f t="shared" si="96"/>
        <v>2.3.4</v>
      </c>
      <c r="P334" s="129" t="str">
        <f t="shared" si="96"/>
        <v>2.3.4</v>
      </c>
      <c r="Q334" s="130">
        <f t="shared" si="85"/>
        <v>0</v>
      </c>
      <c r="R334" s="128">
        <f t="shared" si="94"/>
        <v>0</v>
      </c>
      <c r="S334" s="128">
        <f t="shared" si="94"/>
        <v>0</v>
      </c>
      <c r="T334" s="128">
        <f t="shared" si="94"/>
        <v>142805.43999999997</v>
      </c>
      <c r="U334" s="128">
        <f t="shared" si="94"/>
        <v>0</v>
      </c>
      <c r="V334" s="128">
        <f t="shared" si="94"/>
        <v>0</v>
      </c>
      <c r="W334" s="131">
        <f t="shared" si="98"/>
        <v>0</v>
      </c>
      <c r="X334" s="130">
        <f t="shared" si="86"/>
        <v>0</v>
      </c>
      <c r="Y334" s="128">
        <f t="shared" si="95"/>
        <v>0</v>
      </c>
      <c r="Z334" s="128">
        <f t="shared" si="95"/>
        <v>0</v>
      </c>
      <c r="AA334" s="128">
        <f t="shared" si="95"/>
        <v>164903.31999999998</v>
      </c>
      <c r="AB334" s="128">
        <f t="shared" si="95"/>
        <v>0</v>
      </c>
      <c r="AC334" s="128">
        <f t="shared" si="95"/>
        <v>0</v>
      </c>
      <c r="AD334" s="131">
        <f t="shared" si="99"/>
        <v>0</v>
      </c>
      <c r="AE334" s="68"/>
      <c r="AF334" s="132"/>
      <c r="AG334" s="133" t="str">
        <f t="shared" si="91"/>
        <v>2.3.4</v>
      </c>
      <c r="AH334" s="154"/>
      <c r="AI334" s="135" t="s">
        <v>73</v>
      </c>
      <c r="AJ334" s="148" t="s">
        <v>190</v>
      </c>
      <c r="AK334" s="136" t="s">
        <v>114</v>
      </c>
      <c r="AL334" s="134"/>
      <c r="AM334" s="151">
        <v>0</v>
      </c>
      <c r="AN334" s="138"/>
      <c r="AO334" s="138">
        <f t="shared" si="87"/>
        <v>0</v>
      </c>
      <c r="AP334" s="139">
        <f t="shared" si="88"/>
        <v>142805.43999999997</v>
      </c>
      <c r="AQ334" s="139">
        <f t="shared" si="89"/>
        <v>164903.31999999998</v>
      </c>
      <c r="AR334" s="140" t="str">
        <f t="shared" si="90"/>
        <v>2.3.4</v>
      </c>
      <c r="AS334" s="141" t="s">
        <v>73</v>
      </c>
      <c r="AT334" s="142">
        <v>0</v>
      </c>
      <c r="AU334" s="144" t="str">
        <f t="shared" si="92"/>
        <v/>
      </c>
      <c r="AV334" s="144">
        <f t="shared" si="93"/>
        <v>0</v>
      </c>
      <c r="AW334" s="145"/>
      <c r="AX334"/>
      <c r="AY334"/>
      <c r="AZ334"/>
      <c r="BA334"/>
      <c r="BB334"/>
      <c r="BC334"/>
      <c r="BD334"/>
      <c r="BE334"/>
      <c r="BF334"/>
      <c r="BG334"/>
      <c r="BH334"/>
      <c r="BI334"/>
      <c r="BJ334"/>
      <c r="BK334"/>
      <c r="BL334"/>
      <c r="BM334"/>
      <c r="BN334"/>
      <c r="BO334"/>
    </row>
    <row r="335" spans="1:69" s="67" customFormat="1" ht="15" customHeight="1">
      <c r="A335" s="125">
        <f t="shared" si="97"/>
        <v>323</v>
      </c>
      <c r="B335" s="125" t="s">
        <v>90</v>
      </c>
      <c r="C335" s="126">
        <v>2</v>
      </c>
      <c r="D335" s="126">
        <v>3</v>
      </c>
      <c r="E335" s="126">
        <v>4</v>
      </c>
      <c r="F335" s="126">
        <v>1</v>
      </c>
      <c r="G335" s="126"/>
      <c r="H335" s="126"/>
      <c r="I335"/>
      <c r="J335" s="127">
        <f t="shared" si="83"/>
        <v>4</v>
      </c>
      <c r="K335" s="128">
        <f t="shared" si="84"/>
        <v>2</v>
      </c>
      <c r="L335" s="128" t="str">
        <f t="shared" si="96"/>
        <v>2.3</v>
      </c>
      <c r="M335" s="128" t="str">
        <f t="shared" si="96"/>
        <v>2.3.4</v>
      </c>
      <c r="N335" s="128" t="str">
        <f t="shared" si="96"/>
        <v>2.3.4.1</v>
      </c>
      <c r="O335" s="128" t="str">
        <f t="shared" si="96"/>
        <v>2.3.4.1</v>
      </c>
      <c r="P335" s="129" t="str">
        <f t="shared" si="96"/>
        <v>2.3.4.1</v>
      </c>
      <c r="Q335" s="130">
        <f t="shared" si="85"/>
        <v>0</v>
      </c>
      <c r="R335" s="128">
        <f t="shared" si="94"/>
        <v>0</v>
      </c>
      <c r="S335" s="128">
        <f t="shared" si="94"/>
        <v>0</v>
      </c>
      <c r="T335" s="128">
        <f t="shared" si="94"/>
        <v>0</v>
      </c>
      <c r="U335" s="128">
        <f t="shared" si="94"/>
        <v>15375.96</v>
      </c>
      <c r="V335" s="128">
        <f t="shared" si="94"/>
        <v>0</v>
      </c>
      <c r="W335" s="131">
        <f t="shared" si="98"/>
        <v>0</v>
      </c>
      <c r="X335" s="130">
        <f t="shared" si="86"/>
        <v>0</v>
      </c>
      <c r="Y335" s="128">
        <f t="shared" si="95"/>
        <v>0</v>
      </c>
      <c r="Z335" s="128">
        <f t="shared" si="95"/>
        <v>0</v>
      </c>
      <c r="AA335" s="128">
        <f t="shared" si="95"/>
        <v>0</v>
      </c>
      <c r="AB335" s="128">
        <f t="shared" si="95"/>
        <v>17629.5</v>
      </c>
      <c r="AC335" s="128">
        <f t="shared" si="95"/>
        <v>0</v>
      </c>
      <c r="AD335" s="131">
        <f t="shared" si="99"/>
        <v>0</v>
      </c>
      <c r="AE335" s="68"/>
      <c r="AF335" s="132"/>
      <c r="AG335" s="133" t="str">
        <f t="shared" si="91"/>
        <v>2.3.4.1</v>
      </c>
      <c r="AH335" s="150"/>
      <c r="AI335" s="135" t="s">
        <v>73</v>
      </c>
      <c r="AJ335" s="148" t="s">
        <v>190</v>
      </c>
      <c r="AK335" s="136" t="s">
        <v>115</v>
      </c>
      <c r="AL335" s="134"/>
      <c r="AM335" s="155">
        <v>0</v>
      </c>
      <c r="AN335" s="138"/>
      <c r="AO335" s="138">
        <f t="shared" si="87"/>
        <v>0</v>
      </c>
      <c r="AP335" s="139">
        <f t="shared" si="88"/>
        <v>15375.96</v>
      </c>
      <c r="AQ335" s="139">
        <f t="shared" si="89"/>
        <v>17629.5</v>
      </c>
      <c r="AR335" s="140" t="str">
        <f t="shared" si="90"/>
        <v>2.3.4.1</v>
      </c>
      <c r="AS335" s="141"/>
      <c r="AT335" s="142">
        <v>0</v>
      </c>
      <c r="AU335" s="144" t="str">
        <f t="shared" si="92"/>
        <v/>
      </c>
      <c r="AV335" s="144">
        <f t="shared" si="93"/>
        <v>0</v>
      </c>
      <c r="AW335" s="145"/>
      <c r="AX335"/>
      <c r="AY335"/>
      <c r="AZ335"/>
      <c r="BA335"/>
      <c r="BB335"/>
      <c r="BC335"/>
      <c r="BD335"/>
      <c r="BE335"/>
      <c r="BF335"/>
      <c r="BG335"/>
      <c r="BH335"/>
      <c r="BI335"/>
      <c r="BJ335"/>
      <c r="BK335"/>
      <c r="BL335"/>
      <c r="BM335"/>
      <c r="BN335"/>
      <c r="BO335"/>
    </row>
    <row r="336" spans="1:69" s="67" customFormat="1" ht="15" customHeight="1">
      <c r="A336" s="125">
        <f t="shared" si="97"/>
        <v>324</v>
      </c>
      <c r="B336" s="125"/>
      <c r="C336" s="126">
        <v>2</v>
      </c>
      <c r="D336" s="126">
        <v>3</v>
      </c>
      <c r="E336" s="126">
        <v>4</v>
      </c>
      <c r="F336" s="126">
        <v>1</v>
      </c>
      <c r="G336" s="126">
        <v>1</v>
      </c>
      <c r="H336" s="126"/>
      <c r="I336"/>
      <c r="J336" s="127">
        <f t="shared" si="83"/>
        <v>5</v>
      </c>
      <c r="K336" s="128">
        <f t="shared" si="84"/>
        <v>2</v>
      </c>
      <c r="L336" s="128" t="str">
        <f t="shared" si="96"/>
        <v>2.3</v>
      </c>
      <c r="M336" s="128" t="str">
        <f t="shared" si="96"/>
        <v>2.3.4</v>
      </c>
      <c r="N336" s="128" t="str">
        <f t="shared" si="96"/>
        <v>2.3.4.1</v>
      </c>
      <c r="O336" s="128" t="str">
        <f t="shared" si="96"/>
        <v>2.3.4.1.1</v>
      </c>
      <c r="P336" s="129" t="str">
        <f t="shared" si="96"/>
        <v>2.3.4.1.1</v>
      </c>
      <c r="Q336" s="130">
        <f t="shared" si="85"/>
        <v>15375.96</v>
      </c>
      <c r="R336" s="128">
        <f t="shared" si="94"/>
        <v>0</v>
      </c>
      <c r="S336" s="128">
        <f t="shared" si="94"/>
        <v>0</v>
      </c>
      <c r="T336" s="128">
        <f t="shared" si="94"/>
        <v>0</v>
      </c>
      <c r="U336" s="128">
        <f t="shared" si="94"/>
        <v>0</v>
      </c>
      <c r="V336" s="128">
        <f t="shared" si="94"/>
        <v>15375.96</v>
      </c>
      <c r="W336" s="131">
        <f t="shared" si="98"/>
        <v>15375.96</v>
      </c>
      <c r="X336" s="130">
        <f t="shared" si="86"/>
        <v>17629.5</v>
      </c>
      <c r="Y336" s="128">
        <f t="shared" si="95"/>
        <v>0</v>
      </c>
      <c r="Z336" s="128">
        <f t="shared" si="95"/>
        <v>0</v>
      </c>
      <c r="AA336" s="128">
        <f t="shared" si="95"/>
        <v>0</v>
      </c>
      <c r="AB336" s="128">
        <f t="shared" si="95"/>
        <v>0</v>
      </c>
      <c r="AC336" s="128">
        <f t="shared" si="95"/>
        <v>17629.5</v>
      </c>
      <c r="AD336" s="131">
        <f t="shared" si="99"/>
        <v>17629.5</v>
      </c>
      <c r="AE336" s="68"/>
      <c r="AF336" s="132"/>
      <c r="AG336" s="133" t="str">
        <f t="shared" si="91"/>
        <v>2.3.4.1.1</v>
      </c>
      <c r="AH336" s="154">
        <v>41930</v>
      </c>
      <c r="AI336" s="135" t="s">
        <v>63</v>
      </c>
      <c r="AJ336" s="148" t="s">
        <v>310</v>
      </c>
      <c r="AK336" s="136" t="s">
        <v>311</v>
      </c>
      <c r="AL336" s="134" t="s">
        <v>312</v>
      </c>
      <c r="AM336" s="151">
        <v>138</v>
      </c>
      <c r="AN336" s="138">
        <v>111.42</v>
      </c>
      <c r="AO336" s="138">
        <f t="shared" ref="AO336:AO391" si="100">IF(AN336&lt;&gt;"",ROUND(AN336*(1+AT336),2),0)</f>
        <v>127.75</v>
      </c>
      <c r="AP336" s="139">
        <f t="shared" si="88"/>
        <v>15375.96</v>
      </c>
      <c r="AQ336" s="139">
        <f t="shared" si="89"/>
        <v>17629.5</v>
      </c>
      <c r="AR336" s="140" t="str">
        <f t="shared" si="90"/>
        <v>2.3.4.1.1</v>
      </c>
      <c r="AS336" s="141" t="s">
        <v>71</v>
      </c>
      <c r="AT336" s="142">
        <v>0.14660000000000001</v>
      </c>
      <c r="AU336" s="144">
        <f t="shared" si="92"/>
        <v>15375.96</v>
      </c>
      <c r="AV336" s="144">
        <f t="shared" si="93"/>
        <v>17629.5</v>
      </c>
      <c r="AW336" s="158"/>
      <c r="AX336"/>
      <c r="AY336"/>
      <c r="AZ336"/>
      <c r="BA336"/>
      <c r="BB336"/>
      <c r="BC336"/>
      <c r="BD336"/>
      <c r="BE336"/>
      <c r="BF336"/>
      <c r="BG336"/>
      <c r="BH336"/>
      <c r="BI336"/>
      <c r="BJ336"/>
      <c r="BK336"/>
      <c r="BL336"/>
      <c r="BM336"/>
      <c r="BN336"/>
      <c r="BO336"/>
      <c r="BP336" s="67">
        <f>SUMIF(AF:AF,"SIM",BN:BN)</f>
        <v>0</v>
      </c>
    </row>
    <row r="337" spans="1:68" s="67" customFormat="1" ht="15" customHeight="1">
      <c r="A337" s="125">
        <f t="shared" si="97"/>
        <v>325</v>
      </c>
      <c r="B337" s="125" t="s">
        <v>90</v>
      </c>
      <c r="C337" s="126">
        <v>2</v>
      </c>
      <c r="D337" s="126">
        <v>3</v>
      </c>
      <c r="E337" s="126">
        <v>4</v>
      </c>
      <c r="F337" s="126">
        <v>2</v>
      </c>
      <c r="G337" s="126"/>
      <c r="H337" s="126"/>
      <c r="I337"/>
      <c r="J337" s="127">
        <f t="shared" si="83"/>
        <v>4</v>
      </c>
      <c r="K337" s="128">
        <f t="shared" si="84"/>
        <v>2</v>
      </c>
      <c r="L337" s="128" t="str">
        <f t="shared" si="96"/>
        <v>2.3</v>
      </c>
      <c r="M337" s="128" t="str">
        <f t="shared" si="96"/>
        <v>2.3.4</v>
      </c>
      <c r="N337" s="128" t="str">
        <f t="shared" si="96"/>
        <v>2.3.4.2</v>
      </c>
      <c r="O337" s="128" t="str">
        <f t="shared" si="96"/>
        <v>2.3.4.2</v>
      </c>
      <c r="P337" s="129" t="str">
        <f t="shared" si="96"/>
        <v>2.3.4.2</v>
      </c>
      <c r="Q337" s="130">
        <f t="shared" si="85"/>
        <v>0</v>
      </c>
      <c r="R337" s="128">
        <f t="shared" si="94"/>
        <v>0</v>
      </c>
      <c r="S337" s="128">
        <f t="shared" si="94"/>
        <v>0</v>
      </c>
      <c r="T337" s="128">
        <f t="shared" si="94"/>
        <v>0</v>
      </c>
      <c r="U337" s="128">
        <f t="shared" si="94"/>
        <v>542.34</v>
      </c>
      <c r="V337" s="128">
        <f t="shared" si="94"/>
        <v>0</v>
      </c>
      <c r="W337" s="131">
        <f t="shared" si="98"/>
        <v>0</v>
      </c>
      <c r="X337" s="130">
        <f t="shared" si="86"/>
        <v>0</v>
      </c>
      <c r="Y337" s="128">
        <f t="shared" si="95"/>
        <v>0</v>
      </c>
      <c r="Z337" s="128">
        <f t="shared" si="95"/>
        <v>0</v>
      </c>
      <c r="AA337" s="128">
        <f t="shared" si="95"/>
        <v>0</v>
      </c>
      <c r="AB337" s="128">
        <f t="shared" si="95"/>
        <v>674.82</v>
      </c>
      <c r="AC337" s="128">
        <f t="shared" si="95"/>
        <v>0</v>
      </c>
      <c r="AD337" s="131">
        <f t="shared" si="99"/>
        <v>0</v>
      </c>
      <c r="AE337" s="68"/>
      <c r="AF337" s="132"/>
      <c r="AG337" s="133" t="str">
        <f t="shared" si="91"/>
        <v>2.3.4.2</v>
      </c>
      <c r="AH337" s="150"/>
      <c r="AI337" s="135" t="s">
        <v>73</v>
      </c>
      <c r="AJ337" s="148" t="s">
        <v>190</v>
      </c>
      <c r="AK337" s="136" t="s">
        <v>116</v>
      </c>
      <c r="AL337" s="134"/>
      <c r="AM337" s="155"/>
      <c r="AN337" s="138"/>
      <c r="AO337" s="138">
        <f t="shared" si="100"/>
        <v>0</v>
      </c>
      <c r="AP337" s="139">
        <f t="shared" si="88"/>
        <v>542.34</v>
      </c>
      <c r="AQ337" s="139">
        <f t="shared" si="89"/>
        <v>674.82</v>
      </c>
      <c r="AR337" s="140" t="str">
        <f t="shared" si="90"/>
        <v>2.3.4.2</v>
      </c>
      <c r="AS337" s="141"/>
      <c r="AT337" s="142">
        <v>0</v>
      </c>
      <c r="AU337" s="144" t="str">
        <f t="shared" si="92"/>
        <v/>
      </c>
      <c r="AV337" s="144">
        <f t="shared" si="93"/>
        <v>0</v>
      </c>
      <c r="AW337" s="145"/>
      <c r="AX337"/>
      <c r="AY337"/>
      <c r="AZ337"/>
      <c r="BA337"/>
      <c r="BB337"/>
      <c r="BC337"/>
      <c r="BD337"/>
      <c r="BE337"/>
      <c r="BF337"/>
      <c r="BG337"/>
      <c r="BH337"/>
      <c r="BI337"/>
      <c r="BJ337"/>
      <c r="BK337"/>
      <c r="BL337"/>
      <c r="BM337"/>
      <c r="BN337"/>
      <c r="BO337"/>
    </row>
    <row r="338" spans="1:68" s="67" customFormat="1" ht="33" customHeight="1">
      <c r="A338" s="125">
        <f t="shared" si="97"/>
        <v>326</v>
      </c>
      <c r="B338" s="125"/>
      <c r="C338" s="126">
        <v>2</v>
      </c>
      <c r="D338" s="126">
        <v>3</v>
      </c>
      <c r="E338" s="126">
        <v>4</v>
      </c>
      <c r="F338" s="126">
        <v>2</v>
      </c>
      <c r="G338" s="126">
        <v>1</v>
      </c>
      <c r="H338" s="126"/>
      <c r="I338"/>
      <c r="J338" s="127">
        <f t="shared" ref="J338:J391" si="101">COUNT(C338:H338)</f>
        <v>5</v>
      </c>
      <c r="K338" s="128">
        <f t="shared" ref="K338:K391" si="102">C338</f>
        <v>2</v>
      </c>
      <c r="L338" s="128" t="str">
        <f t="shared" si="96"/>
        <v>2.3</v>
      </c>
      <c r="M338" s="128" t="str">
        <f t="shared" si="96"/>
        <v>2.3.4</v>
      </c>
      <c r="N338" s="128" t="str">
        <f t="shared" si="96"/>
        <v>2.3.4.2</v>
      </c>
      <c r="O338" s="128" t="str">
        <f t="shared" si="96"/>
        <v>2.3.4.2.1</v>
      </c>
      <c r="P338" s="129" t="str">
        <f t="shared" si="96"/>
        <v>2.3.4.2.1</v>
      </c>
      <c r="Q338" s="130">
        <f t="shared" ref="Q338:Q391" si="103">ROUND(AM338*AN338,2)</f>
        <v>542.34</v>
      </c>
      <c r="R338" s="128">
        <f t="shared" si="94"/>
        <v>0</v>
      </c>
      <c r="S338" s="128">
        <f t="shared" si="94"/>
        <v>0</v>
      </c>
      <c r="T338" s="128">
        <f t="shared" si="94"/>
        <v>0</v>
      </c>
      <c r="U338" s="128">
        <f t="shared" si="94"/>
        <v>0</v>
      </c>
      <c r="V338" s="128">
        <f t="shared" si="94"/>
        <v>542.34</v>
      </c>
      <c r="W338" s="131">
        <f t="shared" si="98"/>
        <v>542.34</v>
      </c>
      <c r="X338" s="130">
        <f t="shared" ref="X338:X391" si="104">IF(B338&lt;&gt;"",0,ROUND(AM338*AO338,2))</f>
        <v>674.82</v>
      </c>
      <c r="Y338" s="128">
        <f t="shared" si="95"/>
        <v>0</v>
      </c>
      <c r="Z338" s="128">
        <f t="shared" si="95"/>
        <v>0</v>
      </c>
      <c r="AA338" s="128">
        <f t="shared" si="95"/>
        <v>0</v>
      </c>
      <c r="AB338" s="128">
        <f t="shared" si="95"/>
        <v>0</v>
      </c>
      <c r="AC338" s="128">
        <f t="shared" si="95"/>
        <v>674.82</v>
      </c>
      <c r="AD338" s="131">
        <f t="shared" si="99"/>
        <v>674.82</v>
      </c>
      <c r="AE338" s="68"/>
      <c r="AF338" s="132"/>
      <c r="AG338" s="133" t="str">
        <f t="shared" si="91"/>
        <v>2.3.4.2.1</v>
      </c>
      <c r="AH338" s="154">
        <v>90735</v>
      </c>
      <c r="AI338" s="135" t="s">
        <v>62</v>
      </c>
      <c r="AJ338" s="148" t="s">
        <v>317</v>
      </c>
      <c r="AK338" s="136" t="s">
        <v>318</v>
      </c>
      <c r="AL338" s="134" t="s">
        <v>215</v>
      </c>
      <c r="AM338" s="151">
        <v>138</v>
      </c>
      <c r="AN338" s="138">
        <v>3.93</v>
      </c>
      <c r="AO338" s="138">
        <f t="shared" si="100"/>
        <v>4.8899999999999997</v>
      </c>
      <c r="AP338" s="139">
        <f t="shared" ref="AP338:AP391" si="105">IF(B338&lt;&gt;"",SUM(R338:W338),ROUND(AM338*AN338,2))</f>
        <v>542.34</v>
      </c>
      <c r="AQ338" s="139">
        <f t="shared" ref="AQ338:AQ391" si="106">IF(B338&lt;&gt;"",SUM(Y338:AD338),ROUND(AM338*AO338,2))</f>
        <v>674.82</v>
      </c>
      <c r="AR338" s="140" t="str">
        <f t="shared" ref="AR338:AR393" si="107">AG338</f>
        <v>2.3.4.2.1</v>
      </c>
      <c r="AS338" s="141"/>
      <c r="AT338" s="142">
        <v>0.24390000000000001</v>
      </c>
      <c r="AU338" s="144">
        <f t="shared" si="92"/>
        <v>542.34</v>
      </c>
      <c r="AV338" s="144">
        <f t="shared" si="93"/>
        <v>674.82</v>
      </c>
      <c r="AW338" s="145"/>
      <c r="AX338"/>
      <c r="AY338"/>
      <c r="AZ338"/>
      <c r="BA338"/>
      <c r="BB338"/>
      <c r="BC338"/>
      <c r="BD338"/>
      <c r="BE338"/>
      <c r="BF338"/>
      <c r="BG338"/>
      <c r="BH338"/>
      <c r="BI338"/>
      <c r="BJ338"/>
      <c r="BK338"/>
      <c r="BL338"/>
      <c r="BM338"/>
      <c r="BN338"/>
      <c r="BO338"/>
      <c r="BP338" s="67">
        <f>SUMIF(AF:AF,"SIM",BN:BN)</f>
        <v>0</v>
      </c>
    </row>
    <row r="339" spans="1:68" s="67" customFormat="1" ht="15" customHeight="1">
      <c r="A339" s="125">
        <f t="shared" si="97"/>
        <v>327</v>
      </c>
      <c r="B339" s="125" t="s">
        <v>90</v>
      </c>
      <c r="C339" s="126">
        <v>2</v>
      </c>
      <c r="D339" s="126">
        <v>3</v>
      </c>
      <c r="E339" s="126">
        <v>4</v>
      </c>
      <c r="F339" s="126">
        <v>3</v>
      </c>
      <c r="G339" s="126"/>
      <c r="H339" s="126"/>
      <c r="I339"/>
      <c r="J339" s="127">
        <f t="shared" si="101"/>
        <v>4</v>
      </c>
      <c r="K339" s="128">
        <f t="shared" si="102"/>
        <v>2</v>
      </c>
      <c r="L339" s="128" t="str">
        <f t="shared" si="96"/>
        <v>2.3</v>
      </c>
      <c r="M339" s="128" t="str">
        <f t="shared" si="96"/>
        <v>2.3.4</v>
      </c>
      <c r="N339" s="128" t="str">
        <f t="shared" si="96"/>
        <v>2.3.4.3</v>
      </c>
      <c r="O339" s="128" t="str">
        <f t="shared" si="96"/>
        <v>2.3.4.3</v>
      </c>
      <c r="P339" s="129" t="str">
        <f t="shared" si="96"/>
        <v>2.3.4.3</v>
      </c>
      <c r="Q339" s="130">
        <f t="shared" si="103"/>
        <v>0</v>
      </c>
      <c r="R339" s="128">
        <f t="shared" si="94"/>
        <v>0</v>
      </c>
      <c r="S339" s="128">
        <f t="shared" si="94"/>
        <v>0</v>
      </c>
      <c r="T339" s="128">
        <f t="shared" si="94"/>
        <v>0</v>
      </c>
      <c r="U339" s="128">
        <f t="shared" si="94"/>
        <v>2940.6600000000003</v>
      </c>
      <c r="V339" s="128">
        <f t="shared" si="94"/>
        <v>0</v>
      </c>
      <c r="W339" s="131">
        <f t="shared" si="98"/>
        <v>0</v>
      </c>
      <c r="X339" s="130">
        <f t="shared" si="104"/>
        <v>0</v>
      </c>
      <c r="Y339" s="128">
        <f t="shared" si="95"/>
        <v>0</v>
      </c>
      <c r="Z339" s="128">
        <f t="shared" si="95"/>
        <v>0</v>
      </c>
      <c r="AA339" s="128">
        <f t="shared" si="95"/>
        <v>0</v>
      </c>
      <c r="AB339" s="128">
        <f t="shared" si="95"/>
        <v>3658.08</v>
      </c>
      <c r="AC339" s="128">
        <f t="shared" si="95"/>
        <v>0</v>
      </c>
      <c r="AD339" s="131">
        <f t="shared" si="99"/>
        <v>0</v>
      </c>
      <c r="AE339" s="68"/>
      <c r="AF339" s="132"/>
      <c r="AG339" s="133" t="str">
        <f t="shared" si="91"/>
        <v>2.3.4.3</v>
      </c>
      <c r="AH339" s="150"/>
      <c r="AI339" s="135" t="s">
        <v>73</v>
      </c>
      <c r="AJ339" s="148" t="s">
        <v>190</v>
      </c>
      <c r="AK339" s="136" t="s">
        <v>117</v>
      </c>
      <c r="AL339" s="134"/>
      <c r="AM339" s="155"/>
      <c r="AN339" s="138"/>
      <c r="AO339" s="138">
        <f t="shared" si="100"/>
        <v>0</v>
      </c>
      <c r="AP339" s="139">
        <f t="shared" si="105"/>
        <v>2940.6600000000003</v>
      </c>
      <c r="AQ339" s="139">
        <f t="shared" si="106"/>
        <v>3658.08</v>
      </c>
      <c r="AR339" s="140" t="str">
        <f t="shared" si="107"/>
        <v>2.3.4.3</v>
      </c>
      <c r="AS339" s="141"/>
      <c r="AT339" s="142">
        <v>0</v>
      </c>
      <c r="AU339" s="144" t="str">
        <f t="shared" si="92"/>
        <v/>
      </c>
      <c r="AV339" s="144">
        <f t="shared" si="93"/>
        <v>0</v>
      </c>
      <c r="AW339" s="145"/>
      <c r="AX339"/>
      <c r="AY339"/>
      <c r="AZ339"/>
      <c r="BA339"/>
      <c r="BB339"/>
      <c r="BC339"/>
      <c r="BD339"/>
      <c r="BE339"/>
      <c r="BF339"/>
      <c r="BG339"/>
      <c r="BH339"/>
      <c r="BI339"/>
      <c r="BJ339"/>
      <c r="BK339"/>
      <c r="BL339"/>
      <c r="BM339"/>
      <c r="BN339"/>
      <c r="BO339"/>
    </row>
    <row r="340" spans="1:68" s="67" customFormat="1" ht="49.5">
      <c r="A340" s="125">
        <f t="shared" si="97"/>
        <v>328</v>
      </c>
      <c r="B340" s="125"/>
      <c r="C340" s="126">
        <v>2</v>
      </c>
      <c r="D340" s="126">
        <v>3</v>
      </c>
      <c r="E340" s="126">
        <v>4</v>
      </c>
      <c r="F340" s="126">
        <v>3</v>
      </c>
      <c r="G340" s="126">
        <v>1</v>
      </c>
      <c r="H340" s="126"/>
      <c r="I340"/>
      <c r="J340" s="127">
        <f t="shared" si="101"/>
        <v>5</v>
      </c>
      <c r="K340" s="128">
        <f t="shared" si="102"/>
        <v>2</v>
      </c>
      <c r="L340" s="128" t="str">
        <f t="shared" si="96"/>
        <v>2.3</v>
      </c>
      <c r="M340" s="128" t="str">
        <f t="shared" si="96"/>
        <v>2.3.4</v>
      </c>
      <c r="N340" s="128" t="str">
        <f t="shared" si="96"/>
        <v>2.3.4.3</v>
      </c>
      <c r="O340" s="128" t="str">
        <f t="shared" si="96"/>
        <v>2.3.4.3.1</v>
      </c>
      <c r="P340" s="129" t="str">
        <f t="shared" si="96"/>
        <v>2.3.4.3.1</v>
      </c>
      <c r="Q340" s="130">
        <f t="shared" si="103"/>
        <v>410.88</v>
      </c>
      <c r="R340" s="128">
        <f t="shared" si="94"/>
        <v>0</v>
      </c>
      <c r="S340" s="128">
        <f t="shared" si="94"/>
        <v>0</v>
      </c>
      <c r="T340" s="128">
        <f t="shared" si="94"/>
        <v>0</v>
      </c>
      <c r="U340" s="128">
        <f t="shared" si="94"/>
        <v>0</v>
      </c>
      <c r="V340" s="128">
        <f t="shared" si="94"/>
        <v>410.88</v>
      </c>
      <c r="W340" s="131">
        <f t="shared" si="98"/>
        <v>410.88</v>
      </c>
      <c r="X340" s="130">
        <f t="shared" si="104"/>
        <v>511.2</v>
      </c>
      <c r="Y340" s="128">
        <f t="shared" si="95"/>
        <v>0</v>
      </c>
      <c r="Z340" s="128">
        <f t="shared" si="95"/>
        <v>0</v>
      </c>
      <c r="AA340" s="128">
        <f t="shared" si="95"/>
        <v>0</v>
      </c>
      <c r="AB340" s="128">
        <f t="shared" si="95"/>
        <v>0</v>
      </c>
      <c r="AC340" s="128">
        <f t="shared" si="95"/>
        <v>511.2</v>
      </c>
      <c r="AD340" s="131">
        <f t="shared" si="99"/>
        <v>511.2</v>
      </c>
      <c r="AE340" s="68"/>
      <c r="AF340" s="132"/>
      <c r="AG340" s="133" t="str">
        <f t="shared" ref="AG340:AG391" si="108">P340</f>
        <v>2.3.4.3.1</v>
      </c>
      <c r="AH340" s="154" t="s">
        <v>118</v>
      </c>
      <c r="AI340" s="135" t="s">
        <v>65</v>
      </c>
      <c r="AJ340" s="148" t="s">
        <v>323</v>
      </c>
      <c r="AK340" s="136" t="s">
        <v>324</v>
      </c>
      <c r="AL340" s="134" t="s">
        <v>215</v>
      </c>
      <c r="AM340" s="151">
        <v>24</v>
      </c>
      <c r="AN340" s="138">
        <v>17.12</v>
      </c>
      <c r="AO340" s="138">
        <f t="shared" si="100"/>
        <v>21.3</v>
      </c>
      <c r="AP340" s="139">
        <f t="shared" si="105"/>
        <v>410.88</v>
      </c>
      <c r="AQ340" s="139">
        <f t="shared" si="106"/>
        <v>511.2</v>
      </c>
      <c r="AR340" s="140" t="str">
        <f t="shared" si="107"/>
        <v>2.3.4.3.1</v>
      </c>
      <c r="AS340" s="141"/>
      <c r="AT340" s="142">
        <v>0.24390000000000001</v>
      </c>
      <c r="AU340" s="144">
        <f t="shared" si="92"/>
        <v>410.88</v>
      </c>
      <c r="AV340" s="144">
        <f t="shared" si="93"/>
        <v>511.2</v>
      </c>
      <c r="AW340" s="145"/>
      <c r="AX340"/>
      <c r="AY340"/>
      <c r="AZ340"/>
      <c r="BA340"/>
      <c r="BB340"/>
      <c r="BC340"/>
      <c r="BD340"/>
      <c r="BE340"/>
      <c r="BF340"/>
      <c r="BG340"/>
      <c r="BH340"/>
      <c r="BI340"/>
      <c r="BJ340"/>
      <c r="BK340"/>
      <c r="BL340"/>
      <c r="BM340"/>
      <c r="BN340"/>
      <c r="BO340"/>
      <c r="BP340" s="67">
        <f>SUMIF(AF:AF,"SIM",BN:BN)</f>
        <v>0</v>
      </c>
    </row>
    <row r="341" spans="1:68" s="67" customFormat="1" ht="49.5">
      <c r="A341" s="125">
        <f t="shared" si="97"/>
        <v>329</v>
      </c>
      <c r="B341" s="125"/>
      <c r="C341" s="126">
        <v>2</v>
      </c>
      <c r="D341" s="126">
        <v>3</v>
      </c>
      <c r="E341" s="126">
        <v>4</v>
      </c>
      <c r="F341" s="126">
        <v>3</v>
      </c>
      <c r="G341" s="126">
        <v>2</v>
      </c>
      <c r="H341" s="126"/>
      <c r="I341"/>
      <c r="J341" s="127">
        <f>COUNT(C341:H341)</f>
        <v>5</v>
      </c>
      <c r="K341" s="128">
        <f>C341</f>
        <v>2</v>
      </c>
      <c r="L341" s="128" t="str">
        <f>IF(D341&lt;&gt;"",CONCATENATE(K341,".",D341),K341)</f>
        <v>2.3</v>
      </c>
      <c r="M341" s="128" t="str">
        <f>IF(E341&lt;&gt;"",CONCATENATE(L341,".",E341),L341)</f>
        <v>2.3.4</v>
      </c>
      <c r="N341" s="128" t="str">
        <f>IF(F341&lt;&gt;"",CONCATENATE(M341,".",F341),M341)</f>
        <v>2.3.4.3</v>
      </c>
      <c r="O341" s="128" t="str">
        <f>IF(G341&lt;&gt;"",CONCATENATE(N341,".",G341),N341)</f>
        <v>2.3.4.3.2</v>
      </c>
      <c r="P341" s="129" t="str">
        <f>IF(H341&lt;&gt;"",CONCATENATE(O341,".",H341),O341)</f>
        <v>2.3.4.3.2</v>
      </c>
      <c r="Q341" s="130">
        <f>ROUND(AM341*AN341,2)</f>
        <v>2529.7800000000002</v>
      </c>
      <c r="R341" s="128">
        <f t="shared" si="94"/>
        <v>0</v>
      </c>
      <c r="S341" s="128">
        <f t="shared" si="94"/>
        <v>0</v>
      </c>
      <c r="T341" s="128">
        <f t="shared" si="94"/>
        <v>0</v>
      </c>
      <c r="U341" s="128">
        <f t="shared" si="94"/>
        <v>0</v>
      </c>
      <c r="V341" s="128">
        <f t="shared" si="94"/>
        <v>2529.7800000000002</v>
      </c>
      <c r="W341" s="131">
        <f t="shared" si="98"/>
        <v>2529.7800000000002</v>
      </c>
      <c r="X341" s="130">
        <f>IF(B341&lt;&gt;"",0,ROUND(AM341*AO341,2))</f>
        <v>3146.88</v>
      </c>
      <c r="Y341" s="128">
        <f t="shared" si="95"/>
        <v>0</v>
      </c>
      <c r="Z341" s="128">
        <f t="shared" si="95"/>
        <v>0</v>
      </c>
      <c r="AA341" s="128">
        <f t="shared" si="95"/>
        <v>0</v>
      </c>
      <c r="AB341" s="128">
        <f t="shared" si="95"/>
        <v>0</v>
      </c>
      <c r="AC341" s="128">
        <f t="shared" si="95"/>
        <v>3146.88</v>
      </c>
      <c r="AD341" s="131">
        <f t="shared" si="99"/>
        <v>3146.88</v>
      </c>
      <c r="AE341" s="68"/>
      <c r="AF341" s="132"/>
      <c r="AG341" s="133" t="str">
        <f>P341</f>
        <v>2.3.4.3.2</v>
      </c>
      <c r="AH341" s="154" t="s">
        <v>183</v>
      </c>
      <c r="AI341" s="135" t="s">
        <v>65</v>
      </c>
      <c r="AJ341" s="148" t="s">
        <v>458</v>
      </c>
      <c r="AK341" s="136" t="s">
        <v>459</v>
      </c>
      <c r="AL341" s="134" t="s">
        <v>215</v>
      </c>
      <c r="AM341" s="151">
        <v>66</v>
      </c>
      <c r="AN341" s="138">
        <v>38.33</v>
      </c>
      <c r="AO341" s="138">
        <f>IF(AN341&lt;&gt;"",ROUND(AN341*(1+AT341),2),0)</f>
        <v>47.68</v>
      </c>
      <c r="AP341" s="139">
        <f>IF(B341&lt;&gt;"",SUM(R341:W341),ROUND(AM341*AN341,2))</f>
        <v>2529.7800000000002</v>
      </c>
      <c r="AQ341" s="139">
        <f>IF(B341&lt;&gt;"",SUM(Y341:AD341),ROUND(AM341*AO341,2))</f>
        <v>3146.88</v>
      </c>
      <c r="AR341" s="140" t="str">
        <f>AG341</f>
        <v>2.3.4.3.2</v>
      </c>
      <c r="AS341" s="141"/>
      <c r="AT341" s="142">
        <v>0.24390000000000001</v>
      </c>
      <c r="AU341" s="144">
        <f>IF(AL341="","",AP341)</f>
        <v>2529.7800000000002</v>
      </c>
      <c r="AV341" s="144">
        <f>IF(AN341&gt;0,AQ341,0)</f>
        <v>3146.88</v>
      </c>
      <c r="AW341" s="145"/>
      <c r="AX341"/>
      <c r="AY341"/>
      <c r="AZ341"/>
      <c r="BA341"/>
      <c r="BB341"/>
      <c r="BC341"/>
      <c r="BD341"/>
      <c r="BE341"/>
      <c r="BF341"/>
      <c r="BG341"/>
      <c r="BH341"/>
      <c r="BI341"/>
      <c r="BJ341"/>
      <c r="BK341"/>
      <c r="BL341"/>
      <c r="BM341"/>
      <c r="BN341"/>
      <c r="BO341"/>
      <c r="BP341" s="67">
        <f>SUMIF(AF:AF,"SIM",BN:BN)</f>
        <v>0</v>
      </c>
    </row>
    <row r="342" spans="1:68" s="67" customFormat="1" ht="18" customHeight="1">
      <c r="A342" s="125">
        <f t="shared" si="97"/>
        <v>330</v>
      </c>
      <c r="B342" s="125" t="s">
        <v>90</v>
      </c>
      <c r="C342" s="126">
        <v>2</v>
      </c>
      <c r="D342" s="126">
        <v>3</v>
      </c>
      <c r="E342" s="126">
        <v>4</v>
      </c>
      <c r="F342" s="126">
        <v>4</v>
      </c>
      <c r="G342" s="126"/>
      <c r="H342" s="126"/>
      <c r="I342"/>
      <c r="J342" s="127">
        <f t="shared" si="101"/>
        <v>4</v>
      </c>
      <c r="K342" s="128">
        <f t="shared" si="102"/>
        <v>2</v>
      </c>
      <c r="L342" s="128" t="str">
        <f t="shared" si="96"/>
        <v>2.3</v>
      </c>
      <c r="M342" s="128" t="str">
        <f t="shared" si="96"/>
        <v>2.3.4</v>
      </c>
      <c r="N342" s="128" t="str">
        <f t="shared" si="96"/>
        <v>2.3.4.4</v>
      </c>
      <c r="O342" s="128" t="str">
        <f t="shared" si="96"/>
        <v>2.3.4.4</v>
      </c>
      <c r="P342" s="129" t="str">
        <f t="shared" si="96"/>
        <v>2.3.4.4</v>
      </c>
      <c r="Q342" s="130">
        <f t="shared" si="103"/>
        <v>0</v>
      </c>
      <c r="R342" s="128">
        <f t="shared" si="94"/>
        <v>0</v>
      </c>
      <c r="S342" s="128">
        <f t="shared" si="94"/>
        <v>0</v>
      </c>
      <c r="T342" s="128">
        <f t="shared" si="94"/>
        <v>0</v>
      </c>
      <c r="U342" s="128">
        <f t="shared" si="94"/>
        <v>115484.4</v>
      </c>
      <c r="V342" s="128">
        <f t="shared" si="94"/>
        <v>0</v>
      </c>
      <c r="W342" s="131">
        <f t="shared" si="98"/>
        <v>0</v>
      </c>
      <c r="X342" s="130">
        <f t="shared" si="104"/>
        <v>0</v>
      </c>
      <c r="Y342" s="128">
        <f t="shared" si="95"/>
        <v>0</v>
      </c>
      <c r="Z342" s="128">
        <f t="shared" si="95"/>
        <v>0</v>
      </c>
      <c r="AA342" s="128">
        <f t="shared" si="95"/>
        <v>0</v>
      </c>
      <c r="AB342" s="128">
        <f t="shared" si="95"/>
        <v>132414.28</v>
      </c>
      <c r="AC342" s="128">
        <f t="shared" si="95"/>
        <v>0</v>
      </c>
      <c r="AD342" s="131">
        <f t="shared" si="99"/>
        <v>0</v>
      </c>
      <c r="AE342" s="68"/>
      <c r="AF342" s="132"/>
      <c r="AG342" s="133" t="str">
        <f t="shared" si="108"/>
        <v>2.3.4.4</v>
      </c>
      <c r="AH342" s="150"/>
      <c r="AI342" s="135" t="s">
        <v>73</v>
      </c>
      <c r="AJ342" s="148" t="s">
        <v>190</v>
      </c>
      <c r="AK342" s="136" t="s">
        <v>172</v>
      </c>
      <c r="AL342" s="134"/>
      <c r="AM342" s="155">
        <v>0</v>
      </c>
      <c r="AN342" s="138"/>
      <c r="AO342" s="138">
        <f t="shared" si="100"/>
        <v>0</v>
      </c>
      <c r="AP342" s="139">
        <f t="shared" si="105"/>
        <v>115484.4</v>
      </c>
      <c r="AQ342" s="139">
        <f t="shared" si="106"/>
        <v>132414.28</v>
      </c>
      <c r="AR342" s="140" t="str">
        <f t="shared" si="107"/>
        <v>2.3.4.4</v>
      </c>
      <c r="AS342" s="141"/>
      <c r="AT342" s="142">
        <v>0</v>
      </c>
      <c r="AU342" s="144" t="str">
        <f t="shared" ref="AU342:AU393" si="109">IF(AL342="","",AP342)</f>
        <v/>
      </c>
      <c r="AV342" s="144">
        <f t="shared" ref="AV342:AV393" si="110">IF(AN342&gt;0,AQ342,0)</f>
        <v>0</v>
      </c>
      <c r="AW342" s="145"/>
      <c r="AX342"/>
      <c r="AY342"/>
      <c r="AZ342"/>
      <c r="BA342"/>
      <c r="BB342"/>
      <c r="BC342"/>
      <c r="BD342"/>
      <c r="BE342"/>
      <c r="BF342"/>
      <c r="BG342"/>
      <c r="BH342"/>
      <c r="BI342"/>
      <c r="BJ342"/>
      <c r="BK342"/>
      <c r="BL342"/>
      <c r="BM342"/>
      <c r="BN342"/>
      <c r="BO342"/>
    </row>
    <row r="343" spans="1:68" s="67" customFormat="1" ht="31.9" customHeight="1">
      <c r="A343" s="125">
        <f t="shared" si="97"/>
        <v>331</v>
      </c>
      <c r="B343" s="125"/>
      <c r="C343" s="126">
        <v>2</v>
      </c>
      <c r="D343" s="126">
        <v>3</v>
      </c>
      <c r="E343" s="126">
        <v>4</v>
      </c>
      <c r="F343" s="126">
        <v>4</v>
      </c>
      <c r="G343" s="126">
        <v>1</v>
      </c>
      <c r="H343" s="126"/>
      <c r="I343"/>
      <c r="J343" s="127">
        <f t="shared" si="101"/>
        <v>5</v>
      </c>
      <c r="K343" s="128">
        <f t="shared" si="102"/>
        <v>2</v>
      </c>
      <c r="L343" s="128" t="str">
        <f t="shared" si="96"/>
        <v>2.3</v>
      </c>
      <c r="M343" s="128" t="str">
        <f t="shared" si="96"/>
        <v>2.3.4</v>
      </c>
      <c r="N343" s="128" t="str">
        <f t="shared" si="96"/>
        <v>2.3.4.4</v>
      </c>
      <c r="O343" s="128" t="str">
        <f t="shared" si="96"/>
        <v>2.3.4.4.1</v>
      </c>
      <c r="P343" s="129" t="str">
        <f t="shared" si="96"/>
        <v>2.3.4.4.1</v>
      </c>
      <c r="Q343" s="130">
        <f t="shared" si="103"/>
        <v>72755.28</v>
      </c>
      <c r="R343" s="128">
        <f t="shared" si="94"/>
        <v>0</v>
      </c>
      <c r="S343" s="128">
        <f t="shared" si="94"/>
        <v>0</v>
      </c>
      <c r="T343" s="128">
        <f t="shared" si="94"/>
        <v>0</v>
      </c>
      <c r="U343" s="128">
        <f t="shared" si="94"/>
        <v>0</v>
      </c>
      <c r="V343" s="128">
        <f t="shared" si="94"/>
        <v>72755.28</v>
      </c>
      <c r="W343" s="131">
        <f t="shared" si="98"/>
        <v>72755.28</v>
      </c>
      <c r="X343" s="130">
        <f t="shared" si="104"/>
        <v>83421</v>
      </c>
      <c r="Y343" s="128">
        <f t="shared" si="95"/>
        <v>0</v>
      </c>
      <c r="Z343" s="128">
        <f t="shared" si="95"/>
        <v>0</v>
      </c>
      <c r="AA343" s="128">
        <f t="shared" si="95"/>
        <v>0</v>
      </c>
      <c r="AB343" s="128">
        <f t="shared" si="95"/>
        <v>0</v>
      </c>
      <c r="AC343" s="128">
        <f t="shared" si="95"/>
        <v>83421</v>
      </c>
      <c r="AD343" s="131">
        <f t="shared" si="99"/>
        <v>83421</v>
      </c>
      <c r="AE343" s="68"/>
      <c r="AF343" s="132"/>
      <c r="AG343" s="133" t="str">
        <f t="shared" si="108"/>
        <v>2.3.4.4.1</v>
      </c>
      <c r="AH343" s="154">
        <v>7741</v>
      </c>
      <c r="AI343" s="135" t="s">
        <v>63</v>
      </c>
      <c r="AJ343" s="148" t="s">
        <v>460</v>
      </c>
      <c r="AK343" s="136" t="s">
        <v>461</v>
      </c>
      <c r="AL343" s="134" t="s">
        <v>312</v>
      </c>
      <c r="AM343" s="151">
        <v>234</v>
      </c>
      <c r="AN343" s="138">
        <v>310.92</v>
      </c>
      <c r="AO343" s="138">
        <f t="shared" si="100"/>
        <v>356.5</v>
      </c>
      <c r="AP343" s="139">
        <f t="shared" si="105"/>
        <v>72755.28</v>
      </c>
      <c r="AQ343" s="139">
        <f t="shared" si="106"/>
        <v>83421</v>
      </c>
      <c r="AR343" s="140" t="str">
        <f t="shared" si="107"/>
        <v>2.3.4.4.1</v>
      </c>
      <c r="AS343" s="141" t="s">
        <v>71</v>
      </c>
      <c r="AT343" s="142">
        <v>0.14660000000000001</v>
      </c>
      <c r="AU343" s="144">
        <f t="shared" si="109"/>
        <v>72755.28</v>
      </c>
      <c r="AV343" s="144">
        <f t="shared" si="110"/>
        <v>83421</v>
      </c>
      <c r="AW343" s="158"/>
      <c r="AX343"/>
      <c r="AY343"/>
      <c r="AZ343"/>
      <c r="BA343"/>
      <c r="BB343"/>
      <c r="BC343"/>
      <c r="BD343"/>
      <c r="BE343"/>
      <c r="BF343"/>
      <c r="BG343"/>
      <c r="BH343"/>
      <c r="BI343"/>
      <c r="BJ343"/>
      <c r="BK343"/>
      <c r="BL343"/>
      <c r="BM343"/>
      <c r="BN343"/>
      <c r="BO343"/>
      <c r="BP343" s="67">
        <f>SUMIF(AF:AF,"SIM",BN:BN)</f>
        <v>0</v>
      </c>
    </row>
    <row r="344" spans="1:68" s="67" customFormat="1" ht="31.9" customHeight="1">
      <c r="A344" s="125">
        <f t="shared" si="97"/>
        <v>332</v>
      </c>
      <c r="B344" s="125"/>
      <c r="C344" s="126">
        <v>2</v>
      </c>
      <c r="D344" s="126">
        <v>3</v>
      </c>
      <c r="E344" s="126">
        <v>4</v>
      </c>
      <c r="F344" s="126">
        <v>4</v>
      </c>
      <c r="G344" s="126">
        <v>2</v>
      </c>
      <c r="H344" s="126"/>
      <c r="I344"/>
      <c r="J344" s="127">
        <f t="shared" si="101"/>
        <v>5</v>
      </c>
      <c r="K344" s="128">
        <f t="shared" si="102"/>
        <v>2</v>
      </c>
      <c r="L344" s="128" t="str">
        <f t="shared" si="96"/>
        <v>2.3</v>
      </c>
      <c r="M344" s="128" t="str">
        <f t="shared" si="96"/>
        <v>2.3.4</v>
      </c>
      <c r="N344" s="128" t="str">
        <f t="shared" si="96"/>
        <v>2.3.4.4</v>
      </c>
      <c r="O344" s="128" t="str">
        <f t="shared" si="96"/>
        <v>2.3.4.4.2</v>
      </c>
      <c r="P344" s="129" t="str">
        <f t="shared" si="96"/>
        <v>2.3.4.4.2</v>
      </c>
      <c r="Q344" s="130">
        <f t="shared" si="103"/>
        <v>42729.120000000003</v>
      </c>
      <c r="R344" s="128">
        <f t="shared" si="94"/>
        <v>0</v>
      </c>
      <c r="S344" s="128">
        <f t="shared" si="94"/>
        <v>0</v>
      </c>
      <c r="T344" s="128">
        <f t="shared" si="94"/>
        <v>0</v>
      </c>
      <c r="U344" s="128">
        <f t="shared" si="94"/>
        <v>0</v>
      </c>
      <c r="V344" s="128">
        <f t="shared" si="94"/>
        <v>42729.120000000003</v>
      </c>
      <c r="W344" s="131">
        <f t="shared" si="98"/>
        <v>42729.120000000003</v>
      </c>
      <c r="X344" s="130">
        <f t="shared" si="104"/>
        <v>48993.279999999999</v>
      </c>
      <c r="Y344" s="128">
        <f t="shared" si="95"/>
        <v>0</v>
      </c>
      <c r="Z344" s="128">
        <f t="shared" si="95"/>
        <v>0</v>
      </c>
      <c r="AA344" s="128">
        <f t="shared" si="95"/>
        <v>0</v>
      </c>
      <c r="AB344" s="128">
        <f t="shared" si="95"/>
        <v>0</v>
      </c>
      <c r="AC344" s="128">
        <f t="shared" si="95"/>
        <v>48993.279999999999</v>
      </c>
      <c r="AD344" s="131">
        <f t="shared" si="99"/>
        <v>48993.279999999999</v>
      </c>
      <c r="AE344" s="68"/>
      <c r="AF344" s="132"/>
      <c r="AG344" s="133" t="str">
        <f t="shared" si="108"/>
        <v>2.3.4.4.2</v>
      </c>
      <c r="AH344" s="154">
        <v>7774</v>
      </c>
      <c r="AI344" s="135" t="s">
        <v>63</v>
      </c>
      <c r="AJ344" s="148" t="s">
        <v>462</v>
      </c>
      <c r="AK344" s="136" t="s">
        <v>463</v>
      </c>
      <c r="AL344" s="134" t="s">
        <v>312</v>
      </c>
      <c r="AM344" s="151">
        <v>112</v>
      </c>
      <c r="AN344" s="138">
        <v>381.51</v>
      </c>
      <c r="AO344" s="138">
        <f t="shared" si="100"/>
        <v>437.44</v>
      </c>
      <c r="AP344" s="139">
        <f t="shared" si="105"/>
        <v>42729.120000000003</v>
      </c>
      <c r="AQ344" s="139">
        <f t="shared" si="106"/>
        <v>48993.279999999999</v>
      </c>
      <c r="AR344" s="140" t="str">
        <f t="shared" si="107"/>
        <v>2.3.4.4.2</v>
      </c>
      <c r="AS344" s="141" t="s">
        <v>71</v>
      </c>
      <c r="AT344" s="142">
        <v>0.14660000000000001</v>
      </c>
      <c r="AU344" s="144">
        <f t="shared" si="109"/>
        <v>42729.120000000003</v>
      </c>
      <c r="AV344" s="144">
        <f t="shared" si="110"/>
        <v>48993.279999999999</v>
      </c>
      <c r="AW344" s="158"/>
      <c r="AX344"/>
      <c r="AY344"/>
      <c r="AZ344"/>
      <c r="BA344"/>
      <c r="BB344"/>
      <c r="BC344"/>
      <c r="BD344"/>
      <c r="BE344"/>
      <c r="BF344"/>
      <c r="BG344"/>
      <c r="BH344"/>
      <c r="BI344"/>
      <c r="BJ344"/>
      <c r="BK344"/>
      <c r="BL344"/>
      <c r="BM344"/>
      <c r="BN344"/>
      <c r="BO344"/>
      <c r="BP344" s="67">
        <f>SUMIF(AF:AF,"SIM",BN:BN)</f>
        <v>0</v>
      </c>
    </row>
    <row r="345" spans="1:68" s="67" customFormat="1" ht="18" customHeight="1">
      <c r="A345" s="125">
        <f t="shared" si="97"/>
        <v>333</v>
      </c>
      <c r="B345" s="125" t="s">
        <v>90</v>
      </c>
      <c r="C345" s="126">
        <v>2</v>
      </c>
      <c r="D345" s="126">
        <v>3</v>
      </c>
      <c r="E345" s="126">
        <v>4</v>
      </c>
      <c r="F345" s="126">
        <v>5</v>
      </c>
      <c r="G345" s="126"/>
      <c r="H345" s="126"/>
      <c r="I345"/>
      <c r="J345" s="127">
        <f t="shared" si="101"/>
        <v>4</v>
      </c>
      <c r="K345" s="128">
        <f t="shared" si="102"/>
        <v>2</v>
      </c>
      <c r="L345" s="128" t="str">
        <f t="shared" si="96"/>
        <v>2.3</v>
      </c>
      <c r="M345" s="128" t="str">
        <f t="shared" si="96"/>
        <v>2.3.4</v>
      </c>
      <c r="N345" s="128" t="str">
        <f t="shared" si="96"/>
        <v>2.3.4.5</v>
      </c>
      <c r="O345" s="128" t="str">
        <f t="shared" si="96"/>
        <v>2.3.4.5</v>
      </c>
      <c r="P345" s="129" t="str">
        <f t="shared" si="96"/>
        <v>2.3.4.5</v>
      </c>
      <c r="Q345" s="130">
        <f t="shared" si="103"/>
        <v>0</v>
      </c>
      <c r="R345" s="128">
        <f t="shared" si="94"/>
        <v>0</v>
      </c>
      <c r="S345" s="128">
        <f t="shared" si="94"/>
        <v>0</v>
      </c>
      <c r="T345" s="128">
        <f t="shared" si="94"/>
        <v>0</v>
      </c>
      <c r="U345" s="128">
        <f t="shared" si="94"/>
        <v>8462.08</v>
      </c>
      <c r="V345" s="128">
        <f t="shared" si="94"/>
        <v>0</v>
      </c>
      <c r="W345" s="131">
        <f t="shared" si="98"/>
        <v>0</v>
      </c>
      <c r="X345" s="130">
        <f t="shared" si="104"/>
        <v>0</v>
      </c>
      <c r="Y345" s="128">
        <f t="shared" si="95"/>
        <v>0</v>
      </c>
      <c r="Z345" s="128">
        <f t="shared" si="95"/>
        <v>0</v>
      </c>
      <c r="AA345" s="128">
        <f t="shared" si="95"/>
        <v>0</v>
      </c>
      <c r="AB345" s="128">
        <f t="shared" si="95"/>
        <v>10526.64</v>
      </c>
      <c r="AC345" s="128">
        <f t="shared" si="95"/>
        <v>0</v>
      </c>
      <c r="AD345" s="131">
        <f t="shared" si="99"/>
        <v>0</v>
      </c>
      <c r="AE345" s="68"/>
      <c r="AF345" s="132"/>
      <c r="AG345" s="133" t="str">
        <f t="shared" si="108"/>
        <v>2.3.4.5</v>
      </c>
      <c r="AH345" s="150"/>
      <c r="AI345" s="135" t="s">
        <v>73</v>
      </c>
      <c r="AJ345" s="148" t="s">
        <v>190</v>
      </c>
      <c r="AK345" s="136" t="s">
        <v>173</v>
      </c>
      <c r="AL345" s="134"/>
      <c r="AM345" s="155"/>
      <c r="AN345" s="138"/>
      <c r="AO345" s="138">
        <f t="shared" si="100"/>
        <v>0</v>
      </c>
      <c r="AP345" s="139">
        <f t="shared" si="105"/>
        <v>8462.08</v>
      </c>
      <c r="AQ345" s="139">
        <f t="shared" si="106"/>
        <v>10526.64</v>
      </c>
      <c r="AR345" s="140" t="str">
        <f t="shared" si="107"/>
        <v>2.3.4.5</v>
      </c>
      <c r="AS345" s="141"/>
      <c r="AT345" s="142">
        <v>0</v>
      </c>
      <c r="AU345" s="144" t="str">
        <f t="shared" si="109"/>
        <v/>
      </c>
      <c r="AV345" s="144">
        <f t="shared" si="110"/>
        <v>0</v>
      </c>
      <c r="AW345" s="145"/>
      <c r="AX345"/>
      <c r="AY345"/>
      <c r="AZ345"/>
      <c r="BA345"/>
      <c r="BB345"/>
      <c r="BC345"/>
      <c r="BD345"/>
      <c r="BE345"/>
      <c r="BF345"/>
      <c r="BG345"/>
      <c r="BH345"/>
      <c r="BI345"/>
      <c r="BJ345"/>
      <c r="BK345"/>
      <c r="BL345"/>
      <c r="BM345"/>
      <c r="BN345"/>
      <c r="BO345"/>
    </row>
    <row r="346" spans="1:68" s="67" customFormat="1" ht="46.9" customHeight="1">
      <c r="A346" s="125">
        <f t="shared" si="97"/>
        <v>334</v>
      </c>
      <c r="B346" s="125"/>
      <c r="C346" s="126">
        <v>2</v>
      </c>
      <c r="D346" s="126">
        <v>3</v>
      </c>
      <c r="E346" s="126">
        <v>4</v>
      </c>
      <c r="F346" s="126">
        <v>5</v>
      </c>
      <c r="G346" s="126">
        <v>1</v>
      </c>
      <c r="H346" s="126"/>
      <c r="I346"/>
      <c r="J346" s="127">
        <f t="shared" si="101"/>
        <v>5</v>
      </c>
      <c r="K346" s="128">
        <f t="shared" si="102"/>
        <v>2</v>
      </c>
      <c r="L346" s="128" t="str">
        <f t="shared" si="96"/>
        <v>2.3</v>
      </c>
      <c r="M346" s="128" t="str">
        <f t="shared" si="96"/>
        <v>2.3.4</v>
      </c>
      <c r="N346" s="128" t="str">
        <f t="shared" si="96"/>
        <v>2.3.4.5</v>
      </c>
      <c r="O346" s="128" t="str">
        <f t="shared" si="96"/>
        <v>2.3.4.5.1</v>
      </c>
      <c r="P346" s="129" t="str">
        <f t="shared" si="96"/>
        <v>2.3.4.5.1</v>
      </c>
      <c r="Q346" s="130">
        <f t="shared" si="103"/>
        <v>5410.08</v>
      </c>
      <c r="R346" s="128">
        <f t="shared" si="94"/>
        <v>0</v>
      </c>
      <c r="S346" s="128">
        <f t="shared" si="94"/>
        <v>0</v>
      </c>
      <c r="T346" s="128">
        <f t="shared" si="94"/>
        <v>0</v>
      </c>
      <c r="U346" s="128">
        <f t="shared" si="94"/>
        <v>0</v>
      </c>
      <c r="V346" s="128">
        <f t="shared" si="94"/>
        <v>5410.08</v>
      </c>
      <c r="W346" s="131">
        <f t="shared" si="98"/>
        <v>5410.08</v>
      </c>
      <c r="X346" s="130">
        <f t="shared" si="104"/>
        <v>6729.84</v>
      </c>
      <c r="Y346" s="128">
        <f t="shared" si="95"/>
        <v>0</v>
      </c>
      <c r="Z346" s="128">
        <f t="shared" si="95"/>
        <v>0</v>
      </c>
      <c r="AA346" s="128">
        <f t="shared" si="95"/>
        <v>0</v>
      </c>
      <c r="AB346" s="128">
        <f t="shared" si="95"/>
        <v>0</v>
      </c>
      <c r="AC346" s="128">
        <f t="shared" si="95"/>
        <v>6729.84</v>
      </c>
      <c r="AD346" s="131">
        <f t="shared" si="99"/>
        <v>6729.84</v>
      </c>
      <c r="AE346" s="68"/>
      <c r="AF346" s="132"/>
      <c r="AG346" s="133" t="str">
        <f t="shared" si="108"/>
        <v>2.3.4.5.1</v>
      </c>
      <c r="AH346" s="154">
        <v>92854</v>
      </c>
      <c r="AI346" s="135" t="s">
        <v>62</v>
      </c>
      <c r="AJ346" s="148" t="s">
        <v>464</v>
      </c>
      <c r="AK346" s="136" t="s">
        <v>465</v>
      </c>
      <c r="AL346" s="134" t="s">
        <v>215</v>
      </c>
      <c r="AM346" s="151">
        <v>234</v>
      </c>
      <c r="AN346" s="138">
        <v>23.12</v>
      </c>
      <c r="AO346" s="138">
        <f t="shared" si="100"/>
        <v>28.76</v>
      </c>
      <c r="AP346" s="139">
        <f t="shared" si="105"/>
        <v>5410.08</v>
      </c>
      <c r="AQ346" s="139">
        <f t="shared" si="106"/>
        <v>6729.84</v>
      </c>
      <c r="AR346" s="140" t="str">
        <f t="shared" si="107"/>
        <v>2.3.4.5.1</v>
      </c>
      <c r="AS346" s="141"/>
      <c r="AT346" s="142">
        <v>0.24390000000000001</v>
      </c>
      <c r="AU346" s="144">
        <f t="shared" si="109"/>
        <v>5410.08</v>
      </c>
      <c r="AV346" s="144">
        <f t="shared" si="110"/>
        <v>6729.84</v>
      </c>
      <c r="AW346" s="145"/>
      <c r="AX346"/>
      <c r="AY346"/>
      <c r="AZ346"/>
      <c r="BA346"/>
      <c r="BB346"/>
      <c r="BC346"/>
      <c r="BD346"/>
      <c r="BE346"/>
      <c r="BF346"/>
      <c r="BG346"/>
      <c r="BH346"/>
      <c r="BI346"/>
      <c r="BJ346"/>
      <c r="BK346"/>
      <c r="BL346"/>
      <c r="BM346"/>
      <c r="BN346"/>
      <c r="BO346"/>
      <c r="BP346" s="67">
        <f>SUMIF(AF:AF,"SIM",BN:BN)</f>
        <v>0</v>
      </c>
    </row>
    <row r="347" spans="1:68" s="67" customFormat="1" ht="46.9" customHeight="1">
      <c r="A347" s="125">
        <f t="shared" si="97"/>
        <v>335</v>
      </c>
      <c r="B347" s="125"/>
      <c r="C347" s="126">
        <v>2</v>
      </c>
      <c r="D347" s="126">
        <v>3</v>
      </c>
      <c r="E347" s="126">
        <v>4</v>
      </c>
      <c r="F347" s="126">
        <v>5</v>
      </c>
      <c r="G347" s="126">
        <v>2</v>
      </c>
      <c r="H347" s="126"/>
      <c r="I347"/>
      <c r="J347" s="127">
        <f t="shared" si="101"/>
        <v>5</v>
      </c>
      <c r="K347" s="128">
        <f t="shared" si="102"/>
        <v>2</v>
      </c>
      <c r="L347" s="128" t="str">
        <f t="shared" si="96"/>
        <v>2.3</v>
      </c>
      <c r="M347" s="128" t="str">
        <f t="shared" si="96"/>
        <v>2.3.4</v>
      </c>
      <c r="N347" s="128" t="str">
        <f t="shared" si="96"/>
        <v>2.3.4.5</v>
      </c>
      <c r="O347" s="128" t="str">
        <f t="shared" si="96"/>
        <v>2.3.4.5.2</v>
      </c>
      <c r="P347" s="129" t="str">
        <f t="shared" si="96"/>
        <v>2.3.4.5.2</v>
      </c>
      <c r="Q347" s="130">
        <f t="shared" si="103"/>
        <v>3052</v>
      </c>
      <c r="R347" s="128">
        <f t="shared" si="94"/>
        <v>0</v>
      </c>
      <c r="S347" s="128">
        <f t="shared" si="94"/>
        <v>0</v>
      </c>
      <c r="T347" s="128">
        <f t="shared" si="94"/>
        <v>0</v>
      </c>
      <c r="U347" s="128">
        <f t="shared" si="94"/>
        <v>0</v>
      </c>
      <c r="V347" s="128">
        <f t="shared" si="94"/>
        <v>3052</v>
      </c>
      <c r="W347" s="131">
        <f t="shared" si="98"/>
        <v>3052</v>
      </c>
      <c r="X347" s="130">
        <f t="shared" si="104"/>
        <v>3796.8</v>
      </c>
      <c r="Y347" s="128">
        <f t="shared" si="95"/>
        <v>0</v>
      </c>
      <c r="Z347" s="128">
        <f t="shared" si="95"/>
        <v>0</v>
      </c>
      <c r="AA347" s="128">
        <f t="shared" si="95"/>
        <v>0</v>
      </c>
      <c r="AB347" s="128">
        <f t="shared" si="95"/>
        <v>0</v>
      </c>
      <c r="AC347" s="128">
        <f t="shared" si="95"/>
        <v>3796.8</v>
      </c>
      <c r="AD347" s="131">
        <f t="shared" si="99"/>
        <v>3796.8</v>
      </c>
      <c r="AE347" s="68"/>
      <c r="AF347" s="132"/>
      <c r="AG347" s="133" t="str">
        <f t="shared" si="108"/>
        <v>2.3.4.5.2</v>
      </c>
      <c r="AH347" s="154">
        <v>92856</v>
      </c>
      <c r="AI347" s="135" t="s">
        <v>62</v>
      </c>
      <c r="AJ347" s="148" t="s">
        <v>466</v>
      </c>
      <c r="AK347" s="136" t="s">
        <v>467</v>
      </c>
      <c r="AL347" s="134" t="s">
        <v>215</v>
      </c>
      <c r="AM347" s="151">
        <v>112</v>
      </c>
      <c r="AN347" s="138">
        <v>27.25</v>
      </c>
      <c r="AO347" s="138">
        <f t="shared" si="100"/>
        <v>33.9</v>
      </c>
      <c r="AP347" s="139">
        <f t="shared" si="105"/>
        <v>3052</v>
      </c>
      <c r="AQ347" s="139">
        <f t="shared" si="106"/>
        <v>3796.8</v>
      </c>
      <c r="AR347" s="140" t="str">
        <f t="shared" si="107"/>
        <v>2.3.4.5.2</v>
      </c>
      <c r="AS347" s="141"/>
      <c r="AT347" s="142">
        <v>0.24390000000000001</v>
      </c>
      <c r="AU347" s="144">
        <f t="shared" si="109"/>
        <v>3052</v>
      </c>
      <c r="AV347" s="144">
        <f t="shared" si="110"/>
        <v>3796.8</v>
      </c>
      <c r="AW347" s="158"/>
      <c r="AX347"/>
      <c r="AY347"/>
      <c r="AZ347"/>
      <c r="BA347"/>
      <c r="BB347"/>
      <c r="BC347"/>
      <c r="BD347"/>
      <c r="BE347"/>
      <c r="BF347"/>
      <c r="BG347"/>
      <c r="BH347"/>
      <c r="BI347"/>
      <c r="BJ347"/>
      <c r="BK347"/>
      <c r="BL347"/>
      <c r="BM347"/>
      <c r="BN347"/>
      <c r="BO347"/>
      <c r="BP347" s="67">
        <f>SUMIF(AF:AF,"SIM",BN:BN)</f>
        <v>0</v>
      </c>
    </row>
    <row r="348" spans="1:68" s="67" customFormat="1">
      <c r="A348" s="125">
        <f t="shared" si="97"/>
        <v>336</v>
      </c>
      <c r="B348" s="125" t="s">
        <v>80</v>
      </c>
      <c r="C348" s="126">
        <v>2</v>
      </c>
      <c r="D348" s="126">
        <v>3</v>
      </c>
      <c r="E348" s="126">
        <v>5</v>
      </c>
      <c r="F348" s="126"/>
      <c r="G348" s="126"/>
      <c r="H348" s="126"/>
      <c r="I348"/>
      <c r="J348" s="127">
        <f t="shared" si="101"/>
        <v>3</v>
      </c>
      <c r="K348" s="128">
        <f t="shared" si="102"/>
        <v>2</v>
      </c>
      <c r="L348" s="128" t="str">
        <f t="shared" si="96"/>
        <v>2.3</v>
      </c>
      <c r="M348" s="128" t="str">
        <f t="shared" si="96"/>
        <v>2.3.5</v>
      </c>
      <c r="N348" s="128" t="str">
        <f t="shared" si="96"/>
        <v>2.3.5</v>
      </c>
      <c r="O348" s="128" t="str">
        <f t="shared" si="96"/>
        <v>2.3.5</v>
      </c>
      <c r="P348" s="129" t="str">
        <f t="shared" si="96"/>
        <v>2.3.5</v>
      </c>
      <c r="Q348" s="130">
        <f t="shared" si="103"/>
        <v>0</v>
      </c>
      <c r="R348" s="128">
        <f t="shared" si="94"/>
        <v>0</v>
      </c>
      <c r="S348" s="128">
        <f t="shared" si="94"/>
        <v>0</v>
      </c>
      <c r="T348" s="128">
        <f t="shared" si="94"/>
        <v>205017.24</v>
      </c>
      <c r="U348" s="128">
        <f t="shared" si="94"/>
        <v>0</v>
      </c>
      <c r="V348" s="128">
        <f t="shared" si="94"/>
        <v>0</v>
      </c>
      <c r="W348" s="131">
        <f t="shared" si="98"/>
        <v>0</v>
      </c>
      <c r="X348" s="130">
        <f t="shared" si="104"/>
        <v>0</v>
      </c>
      <c r="Y348" s="128">
        <f t="shared" si="95"/>
        <v>0</v>
      </c>
      <c r="Z348" s="128">
        <f t="shared" si="95"/>
        <v>0</v>
      </c>
      <c r="AA348" s="128">
        <f t="shared" si="95"/>
        <v>255016.99000000002</v>
      </c>
      <c r="AB348" s="128">
        <f t="shared" si="95"/>
        <v>0</v>
      </c>
      <c r="AC348" s="128">
        <f t="shared" si="95"/>
        <v>0</v>
      </c>
      <c r="AD348" s="131">
        <f t="shared" si="99"/>
        <v>0</v>
      </c>
      <c r="AE348" s="68"/>
      <c r="AF348" s="132"/>
      <c r="AG348" s="133" t="str">
        <f t="shared" si="108"/>
        <v>2.3.5</v>
      </c>
      <c r="AH348" s="154"/>
      <c r="AI348" s="135" t="s">
        <v>73</v>
      </c>
      <c r="AJ348" s="148" t="s">
        <v>190</v>
      </c>
      <c r="AK348" s="136" t="s">
        <v>121</v>
      </c>
      <c r="AL348" s="134"/>
      <c r="AM348" s="151">
        <v>0</v>
      </c>
      <c r="AN348" s="138"/>
      <c r="AO348" s="138">
        <f t="shared" si="100"/>
        <v>0</v>
      </c>
      <c r="AP348" s="139">
        <f t="shared" si="105"/>
        <v>205017.24</v>
      </c>
      <c r="AQ348" s="139">
        <f t="shared" si="106"/>
        <v>255016.99000000002</v>
      </c>
      <c r="AR348" s="140" t="str">
        <f t="shared" si="107"/>
        <v>2.3.5</v>
      </c>
      <c r="AS348" s="141" t="s">
        <v>73</v>
      </c>
      <c r="AT348" s="142">
        <v>0</v>
      </c>
      <c r="AU348" s="144" t="str">
        <f t="shared" si="109"/>
        <v/>
      </c>
      <c r="AV348" s="144">
        <f t="shared" si="110"/>
        <v>0</v>
      </c>
      <c r="AW348" s="145"/>
      <c r="AX348"/>
      <c r="AY348"/>
      <c r="AZ348"/>
      <c r="BA348"/>
      <c r="BB348"/>
      <c r="BC348"/>
      <c r="BD348"/>
      <c r="BE348"/>
      <c r="BF348"/>
      <c r="BG348"/>
      <c r="BH348"/>
      <c r="BI348"/>
      <c r="BJ348"/>
      <c r="BK348"/>
      <c r="BL348"/>
      <c r="BM348"/>
      <c r="BN348"/>
      <c r="BO348"/>
    </row>
    <row r="349" spans="1:68" s="67" customFormat="1" ht="49.5">
      <c r="A349" s="125">
        <f t="shared" si="97"/>
        <v>337</v>
      </c>
      <c r="B349" s="125"/>
      <c r="C349" s="126">
        <v>2</v>
      </c>
      <c r="D349" s="126">
        <v>3</v>
      </c>
      <c r="E349" s="126">
        <v>5</v>
      </c>
      <c r="F349" s="126">
        <v>1</v>
      </c>
      <c r="G349" s="126"/>
      <c r="H349" s="126"/>
      <c r="I349"/>
      <c r="J349" s="127">
        <f t="shared" si="101"/>
        <v>4</v>
      </c>
      <c r="K349" s="128">
        <f t="shared" si="102"/>
        <v>2</v>
      </c>
      <c r="L349" s="128" t="str">
        <f t="shared" si="96"/>
        <v>2.3</v>
      </c>
      <c r="M349" s="128" t="str">
        <f t="shared" si="96"/>
        <v>2.3.5</v>
      </c>
      <c r="N349" s="128" t="str">
        <f t="shared" si="96"/>
        <v>2.3.5.1</v>
      </c>
      <c r="O349" s="128" t="str">
        <f t="shared" si="96"/>
        <v>2.3.5.1</v>
      </c>
      <c r="P349" s="129" t="str">
        <f t="shared" si="96"/>
        <v>2.3.5.1</v>
      </c>
      <c r="Q349" s="130">
        <f t="shared" si="103"/>
        <v>2815.32</v>
      </c>
      <c r="R349" s="128">
        <f t="shared" si="94"/>
        <v>0</v>
      </c>
      <c r="S349" s="128">
        <f t="shared" si="94"/>
        <v>0</v>
      </c>
      <c r="T349" s="128">
        <f t="shared" si="94"/>
        <v>0</v>
      </c>
      <c r="U349" s="128">
        <f t="shared" si="94"/>
        <v>2815.32</v>
      </c>
      <c r="V349" s="128">
        <f t="shared" si="94"/>
        <v>0</v>
      </c>
      <c r="W349" s="131">
        <f t="shared" si="98"/>
        <v>0</v>
      </c>
      <c r="X349" s="130">
        <f t="shared" si="104"/>
        <v>3501.98</v>
      </c>
      <c r="Y349" s="128">
        <f t="shared" si="95"/>
        <v>0</v>
      </c>
      <c r="Z349" s="128">
        <f t="shared" si="95"/>
        <v>0</v>
      </c>
      <c r="AA349" s="128">
        <f t="shared" si="95"/>
        <v>0</v>
      </c>
      <c r="AB349" s="128">
        <f t="shared" si="95"/>
        <v>3501.98</v>
      </c>
      <c r="AC349" s="128">
        <f t="shared" si="95"/>
        <v>0</v>
      </c>
      <c r="AD349" s="131">
        <f t="shared" si="99"/>
        <v>0</v>
      </c>
      <c r="AE349" s="68"/>
      <c r="AF349" s="132"/>
      <c r="AG349" s="133" t="str">
        <f t="shared" si="108"/>
        <v>2.3.5.1</v>
      </c>
      <c r="AH349" s="154" t="s">
        <v>184</v>
      </c>
      <c r="AI349" s="135" t="s">
        <v>65</v>
      </c>
      <c r="AJ349" s="148" t="s">
        <v>468</v>
      </c>
      <c r="AK349" s="136" t="s">
        <v>469</v>
      </c>
      <c r="AL349" s="134" t="s">
        <v>193</v>
      </c>
      <c r="AM349" s="151">
        <v>1</v>
      </c>
      <c r="AN349" s="138">
        <v>2815.32</v>
      </c>
      <c r="AO349" s="138">
        <f t="shared" si="100"/>
        <v>3501.98</v>
      </c>
      <c r="AP349" s="139">
        <f t="shared" si="105"/>
        <v>2815.32</v>
      </c>
      <c r="AQ349" s="139">
        <f t="shared" si="106"/>
        <v>3501.98</v>
      </c>
      <c r="AR349" s="140" t="str">
        <f t="shared" si="107"/>
        <v>2.3.5.1</v>
      </c>
      <c r="AS349" s="141"/>
      <c r="AT349" s="142">
        <v>0.24390000000000001</v>
      </c>
      <c r="AU349" s="144">
        <f t="shared" si="109"/>
        <v>2815.32</v>
      </c>
      <c r="AV349" s="144">
        <f t="shared" si="110"/>
        <v>3501.98</v>
      </c>
      <c r="AW349" s="145"/>
      <c r="AX349"/>
      <c r="AY349"/>
      <c r="AZ349"/>
      <c r="BA349"/>
      <c r="BB349"/>
      <c r="BC349"/>
      <c r="BD349"/>
      <c r="BE349"/>
      <c r="BF349"/>
      <c r="BG349"/>
      <c r="BH349"/>
      <c r="BI349"/>
      <c r="BJ349"/>
      <c r="BK349"/>
      <c r="BL349"/>
      <c r="BM349"/>
      <c r="BN349"/>
      <c r="BO349"/>
      <c r="BP349" s="67">
        <f>SUMIF(AF:AF,"SIM",BN:BN)</f>
        <v>0</v>
      </c>
    </row>
    <row r="350" spans="1:68" s="67" customFormat="1" ht="51.75" customHeight="1">
      <c r="A350" s="125">
        <f t="shared" si="97"/>
        <v>338</v>
      </c>
      <c r="B350" s="125"/>
      <c r="C350" s="126">
        <v>2</v>
      </c>
      <c r="D350" s="126">
        <v>3</v>
      </c>
      <c r="E350" s="126">
        <v>5</v>
      </c>
      <c r="F350" s="126">
        <v>2</v>
      </c>
      <c r="G350" s="126"/>
      <c r="H350" s="126"/>
      <c r="I350"/>
      <c r="J350" s="127">
        <f t="shared" si="101"/>
        <v>4</v>
      </c>
      <c r="K350" s="128">
        <f t="shared" si="102"/>
        <v>2</v>
      </c>
      <c r="L350" s="128" t="str">
        <f t="shared" si="96"/>
        <v>2.3</v>
      </c>
      <c r="M350" s="128" t="str">
        <f t="shared" si="96"/>
        <v>2.3.5</v>
      </c>
      <c r="N350" s="128" t="str">
        <f t="shared" si="96"/>
        <v>2.3.5.2</v>
      </c>
      <c r="O350" s="128" t="str">
        <f t="shared" si="96"/>
        <v>2.3.5.2</v>
      </c>
      <c r="P350" s="129" t="str">
        <f t="shared" si="96"/>
        <v>2.3.5.2</v>
      </c>
      <c r="Q350" s="130">
        <f t="shared" si="103"/>
        <v>2940.44</v>
      </c>
      <c r="R350" s="128">
        <f t="shared" si="94"/>
        <v>0</v>
      </c>
      <c r="S350" s="128">
        <f t="shared" si="94"/>
        <v>0</v>
      </c>
      <c r="T350" s="128">
        <f t="shared" si="94"/>
        <v>0</v>
      </c>
      <c r="U350" s="128">
        <f t="shared" si="94"/>
        <v>2940.44</v>
      </c>
      <c r="V350" s="128">
        <f t="shared" si="94"/>
        <v>0</v>
      </c>
      <c r="W350" s="131">
        <f t="shared" si="98"/>
        <v>0</v>
      </c>
      <c r="X350" s="130">
        <f t="shared" si="104"/>
        <v>3657.61</v>
      </c>
      <c r="Y350" s="128">
        <f t="shared" si="95"/>
        <v>0</v>
      </c>
      <c r="Z350" s="128">
        <f t="shared" si="95"/>
        <v>0</v>
      </c>
      <c r="AA350" s="128">
        <f t="shared" si="95"/>
        <v>0</v>
      </c>
      <c r="AB350" s="128">
        <f t="shared" si="95"/>
        <v>3657.61</v>
      </c>
      <c r="AC350" s="128">
        <f t="shared" si="95"/>
        <v>0</v>
      </c>
      <c r="AD350" s="131">
        <f t="shared" si="99"/>
        <v>0</v>
      </c>
      <c r="AE350" s="68"/>
      <c r="AF350" s="132"/>
      <c r="AG350" s="133" t="str">
        <f t="shared" si="108"/>
        <v>2.3.5.2</v>
      </c>
      <c r="AH350" s="150" t="s">
        <v>185</v>
      </c>
      <c r="AI350" s="135" t="s">
        <v>65</v>
      </c>
      <c r="AJ350" s="148" t="s">
        <v>470</v>
      </c>
      <c r="AK350" s="136" t="s">
        <v>471</v>
      </c>
      <c r="AL350" s="134" t="s">
        <v>193</v>
      </c>
      <c r="AM350" s="151">
        <v>1</v>
      </c>
      <c r="AN350" s="138">
        <v>2940.44</v>
      </c>
      <c r="AO350" s="138">
        <f t="shared" si="100"/>
        <v>3657.61</v>
      </c>
      <c r="AP350" s="139">
        <f t="shared" si="105"/>
        <v>2940.44</v>
      </c>
      <c r="AQ350" s="139">
        <f t="shared" si="106"/>
        <v>3657.61</v>
      </c>
      <c r="AR350" s="140" t="str">
        <f t="shared" si="107"/>
        <v>2.3.5.2</v>
      </c>
      <c r="AS350" s="141"/>
      <c r="AT350" s="142">
        <v>0.24390000000000001</v>
      </c>
      <c r="AU350" s="144">
        <f t="shared" si="109"/>
        <v>2940.44</v>
      </c>
      <c r="AV350" s="144">
        <f t="shared" si="110"/>
        <v>3657.61</v>
      </c>
      <c r="AW350" s="145"/>
      <c r="AX350"/>
      <c r="AY350"/>
      <c r="AZ350"/>
      <c r="BA350"/>
      <c r="BB350"/>
      <c r="BC350"/>
      <c r="BD350"/>
      <c r="BE350"/>
      <c r="BF350"/>
      <c r="BG350"/>
      <c r="BH350"/>
      <c r="BI350"/>
      <c r="BJ350"/>
      <c r="BK350"/>
      <c r="BL350"/>
      <c r="BM350"/>
      <c r="BN350"/>
      <c r="BO350"/>
    </row>
    <row r="351" spans="1:68" s="67" customFormat="1" ht="53.25" customHeight="1">
      <c r="A351" s="125">
        <f t="shared" si="97"/>
        <v>339</v>
      </c>
      <c r="B351" s="125"/>
      <c r="C351" s="126">
        <v>2</v>
      </c>
      <c r="D351" s="126">
        <v>3</v>
      </c>
      <c r="E351" s="126">
        <v>5</v>
      </c>
      <c r="F351" s="126">
        <v>3</v>
      </c>
      <c r="G351" s="126"/>
      <c r="H351" s="126"/>
      <c r="I351"/>
      <c r="J351" s="127">
        <f t="shared" si="101"/>
        <v>4</v>
      </c>
      <c r="K351" s="128">
        <f t="shared" si="102"/>
        <v>2</v>
      </c>
      <c r="L351" s="128" t="str">
        <f t="shared" si="96"/>
        <v>2.3</v>
      </c>
      <c r="M351" s="128" t="str">
        <f t="shared" si="96"/>
        <v>2.3.5</v>
      </c>
      <c r="N351" s="128" t="str">
        <f t="shared" si="96"/>
        <v>2.3.5.3</v>
      </c>
      <c r="O351" s="128" t="str">
        <f t="shared" si="96"/>
        <v>2.3.5.3</v>
      </c>
      <c r="P351" s="129" t="str">
        <f t="shared" si="96"/>
        <v>2.3.5.3</v>
      </c>
      <c r="Q351" s="130">
        <f t="shared" si="103"/>
        <v>13266.63</v>
      </c>
      <c r="R351" s="128">
        <f t="shared" si="94"/>
        <v>0</v>
      </c>
      <c r="S351" s="128">
        <f t="shared" si="94"/>
        <v>0</v>
      </c>
      <c r="T351" s="128">
        <f t="shared" si="94"/>
        <v>0</v>
      </c>
      <c r="U351" s="128">
        <f t="shared" si="94"/>
        <v>13266.63</v>
      </c>
      <c r="V351" s="128">
        <f t="shared" si="94"/>
        <v>0</v>
      </c>
      <c r="W351" s="131">
        <f t="shared" si="98"/>
        <v>0</v>
      </c>
      <c r="X351" s="130">
        <f t="shared" si="104"/>
        <v>16502.37</v>
      </c>
      <c r="Y351" s="128">
        <f t="shared" si="95"/>
        <v>0</v>
      </c>
      <c r="Z351" s="128">
        <f t="shared" si="95"/>
        <v>0</v>
      </c>
      <c r="AA351" s="128">
        <f t="shared" si="95"/>
        <v>0</v>
      </c>
      <c r="AB351" s="128">
        <f t="shared" si="95"/>
        <v>16502.37</v>
      </c>
      <c r="AC351" s="128">
        <f t="shared" si="95"/>
        <v>0</v>
      </c>
      <c r="AD351" s="131">
        <f t="shared" si="99"/>
        <v>0</v>
      </c>
      <c r="AE351" s="68"/>
      <c r="AF351" s="132"/>
      <c r="AG351" s="133" t="str">
        <f t="shared" si="108"/>
        <v>2.3.5.3</v>
      </c>
      <c r="AH351" s="150" t="s">
        <v>186</v>
      </c>
      <c r="AI351" s="135" t="s">
        <v>65</v>
      </c>
      <c r="AJ351" s="148" t="s">
        <v>472</v>
      </c>
      <c r="AK351" s="136" t="s">
        <v>473</v>
      </c>
      <c r="AL351" s="134" t="s">
        <v>193</v>
      </c>
      <c r="AM351" s="151">
        <v>3</v>
      </c>
      <c r="AN351" s="138">
        <v>4422.21</v>
      </c>
      <c r="AO351" s="138">
        <f t="shared" si="100"/>
        <v>5500.79</v>
      </c>
      <c r="AP351" s="139">
        <f t="shared" si="105"/>
        <v>13266.63</v>
      </c>
      <c r="AQ351" s="139">
        <f t="shared" si="106"/>
        <v>16502.37</v>
      </c>
      <c r="AR351" s="140" t="str">
        <f t="shared" si="107"/>
        <v>2.3.5.3</v>
      </c>
      <c r="AS351" s="141"/>
      <c r="AT351" s="142">
        <v>0.24390000000000001</v>
      </c>
      <c r="AU351" s="144">
        <f t="shared" si="109"/>
        <v>13266.63</v>
      </c>
      <c r="AV351" s="144">
        <f t="shared" si="110"/>
        <v>16502.37</v>
      </c>
      <c r="AW351" s="145"/>
      <c r="AX351"/>
      <c r="AY351"/>
      <c r="AZ351"/>
      <c r="BA351"/>
      <c r="BB351"/>
      <c r="BC351"/>
      <c r="BD351"/>
      <c r="BE351"/>
      <c r="BF351"/>
      <c r="BG351"/>
      <c r="BH351"/>
      <c r="BI351"/>
      <c r="BJ351"/>
      <c r="BK351"/>
      <c r="BL351"/>
      <c r="BM351"/>
      <c r="BN351"/>
      <c r="BO351"/>
      <c r="BP351" s="67">
        <f>SUMIF(AF:AF,"SIM",BN:BN)</f>
        <v>0</v>
      </c>
    </row>
    <row r="352" spans="1:68" s="67" customFormat="1" ht="51.75" customHeight="1">
      <c r="A352" s="125">
        <f t="shared" si="97"/>
        <v>340</v>
      </c>
      <c r="B352" s="125"/>
      <c r="C352" s="126">
        <v>2</v>
      </c>
      <c r="D352" s="126">
        <v>3</v>
      </c>
      <c r="E352" s="126">
        <v>5</v>
      </c>
      <c r="F352" s="126">
        <v>4</v>
      </c>
      <c r="G352" s="126"/>
      <c r="H352" s="126"/>
      <c r="I352"/>
      <c r="J352" s="127">
        <f t="shared" si="101"/>
        <v>4</v>
      </c>
      <c r="K352" s="128">
        <f t="shared" si="102"/>
        <v>2</v>
      </c>
      <c r="L352" s="128" t="str">
        <f t="shared" si="96"/>
        <v>2.3</v>
      </c>
      <c r="M352" s="128" t="str">
        <f t="shared" si="96"/>
        <v>2.3.5</v>
      </c>
      <c r="N352" s="128" t="str">
        <f t="shared" si="96"/>
        <v>2.3.5.4</v>
      </c>
      <c r="O352" s="128" t="str">
        <f t="shared" si="96"/>
        <v>2.3.5.4</v>
      </c>
      <c r="P352" s="129" t="str">
        <f t="shared" si="96"/>
        <v>2.3.5.4</v>
      </c>
      <c r="Q352" s="130">
        <f t="shared" si="103"/>
        <v>4594.1499999999996</v>
      </c>
      <c r="R352" s="128">
        <f t="shared" si="94"/>
        <v>0</v>
      </c>
      <c r="S352" s="128">
        <f t="shared" si="94"/>
        <v>0</v>
      </c>
      <c r="T352" s="128">
        <f t="shared" si="94"/>
        <v>0</v>
      </c>
      <c r="U352" s="128">
        <f t="shared" si="94"/>
        <v>4594.1499999999996</v>
      </c>
      <c r="V352" s="128">
        <f t="shared" si="94"/>
        <v>0</v>
      </c>
      <c r="W352" s="131">
        <f t="shared" si="98"/>
        <v>0</v>
      </c>
      <c r="X352" s="130">
        <f t="shared" si="104"/>
        <v>5714.66</v>
      </c>
      <c r="Y352" s="128">
        <f t="shared" si="95"/>
        <v>0</v>
      </c>
      <c r="Z352" s="128">
        <f t="shared" si="95"/>
        <v>0</v>
      </c>
      <c r="AA352" s="128">
        <f t="shared" si="95"/>
        <v>0</v>
      </c>
      <c r="AB352" s="128">
        <f t="shared" si="95"/>
        <v>5714.66</v>
      </c>
      <c r="AC352" s="128">
        <f t="shared" si="95"/>
        <v>0</v>
      </c>
      <c r="AD352" s="131">
        <f t="shared" si="99"/>
        <v>0</v>
      </c>
      <c r="AE352" s="68"/>
      <c r="AF352" s="132"/>
      <c r="AG352" s="133" t="str">
        <f t="shared" si="108"/>
        <v>2.3.5.4</v>
      </c>
      <c r="AH352" s="150" t="s">
        <v>125</v>
      </c>
      <c r="AI352" s="135" t="s">
        <v>65</v>
      </c>
      <c r="AJ352" s="148" t="s">
        <v>335</v>
      </c>
      <c r="AK352" s="136" t="s">
        <v>336</v>
      </c>
      <c r="AL352" s="134" t="s">
        <v>193</v>
      </c>
      <c r="AM352" s="151">
        <v>1</v>
      </c>
      <c r="AN352" s="138">
        <v>4594.1499999999996</v>
      </c>
      <c r="AO352" s="138">
        <f t="shared" si="100"/>
        <v>5714.66</v>
      </c>
      <c r="AP352" s="139">
        <f t="shared" si="105"/>
        <v>4594.1499999999996</v>
      </c>
      <c r="AQ352" s="139">
        <f t="shared" si="106"/>
        <v>5714.66</v>
      </c>
      <c r="AR352" s="140" t="str">
        <f t="shared" si="107"/>
        <v>2.3.5.4</v>
      </c>
      <c r="AS352" s="141"/>
      <c r="AT352" s="142">
        <v>0.24390000000000001</v>
      </c>
      <c r="AU352" s="144">
        <f t="shared" si="109"/>
        <v>4594.1499999999996</v>
      </c>
      <c r="AV352" s="144">
        <f t="shared" si="110"/>
        <v>5714.66</v>
      </c>
      <c r="AW352" s="145"/>
      <c r="AX352"/>
      <c r="AY352"/>
      <c r="AZ352"/>
      <c r="BA352"/>
      <c r="BB352"/>
      <c r="BC352"/>
      <c r="BD352"/>
      <c r="BE352"/>
      <c r="BF352"/>
      <c r="BG352"/>
      <c r="BH352"/>
      <c r="BI352"/>
      <c r="BJ352"/>
      <c r="BK352"/>
      <c r="BL352"/>
      <c r="BM352"/>
      <c r="BN352"/>
      <c r="BO352"/>
    </row>
    <row r="353" spans="1:67" s="67" customFormat="1" ht="51.75" customHeight="1">
      <c r="A353" s="125">
        <f t="shared" si="97"/>
        <v>341</v>
      </c>
      <c r="B353" s="125"/>
      <c r="C353" s="126">
        <v>2</v>
      </c>
      <c r="D353" s="126">
        <v>3</v>
      </c>
      <c r="E353" s="126">
        <v>5</v>
      </c>
      <c r="F353" s="126">
        <v>5</v>
      </c>
      <c r="G353" s="126"/>
      <c r="H353" s="126"/>
      <c r="I353"/>
      <c r="J353" s="127">
        <f t="shared" si="101"/>
        <v>4</v>
      </c>
      <c r="K353" s="128">
        <f t="shared" si="102"/>
        <v>2</v>
      </c>
      <c r="L353" s="128" t="str">
        <f t="shared" si="96"/>
        <v>2.3</v>
      </c>
      <c r="M353" s="128" t="str">
        <f t="shared" si="96"/>
        <v>2.3.5</v>
      </c>
      <c r="N353" s="128" t="str">
        <f t="shared" si="96"/>
        <v>2.3.5.5</v>
      </c>
      <c r="O353" s="128" t="str">
        <f t="shared" si="96"/>
        <v>2.3.5.5</v>
      </c>
      <c r="P353" s="129" t="str">
        <f t="shared" si="96"/>
        <v>2.3.5.5</v>
      </c>
      <c r="Q353" s="130">
        <f t="shared" si="103"/>
        <v>10649.32</v>
      </c>
      <c r="R353" s="128">
        <f t="shared" si="94"/>
        <v>0</v>
      </c>
      <c r="S353" s="128">
        <f t="shared" si="94"/>
        <v>0</v>
      </c>
      <c r="T353" s="128">
        <f t="shared" si="94"/>
        <v>0</v>
      </c>
      <c r="U353" s="128">
        <f t="shared" si="94"/>
        <v>10649.32</v>
      </c>
      <c r="V353" s="128">
        <f t="shared" si="94"/>
        <v>0</v>
      </c>
      <c r="W353" s="131">
        <f t="shared" si="98"/>
        <v>0</v>
      </c>
      <c r="X353" s="130">
        <f t="shared" si="104"/>
        <v>13246.68</v>
      </c>
      <c r="Y353" s="128">
        <f t="shared" si="95"/>
        <v>0</v>
      </c>
      <c r="Z353" s="128">
        <f t="shared" si="95"/>
        <v>0</v>
      </c>
      <c r="AA353" s="128">
        <f t="shared" si="95"/>
        <v>0</v>
      </c>
      <c r="AB353" s="128">
        <f t="shared" si="95"/>
        <v>13246.68</v>
      </c>
      <c r="AC353" s="128">
        <f t="shared" si="95"/>
        <v>0</v>
      </c>
      <c r="AD353" s="131">
        <f t="shared" si="99"/>
        <v>0</v>
      </c>
      <c r="AE353" s="68"/>
      <c r="AF353" s="132"/>
      <c r="AG353" s="133" t="str">
        <f t="shared" si="108"/>
        <v>2.3.5.5</v>
      </c>
      <c r="AH353" s="150" t="s">
        <v>187</v>
      </c>
      <c r="AI353" s="135" t="s">
        <v>65</v>
      </c>
      <c r="AJ353" s="148" t="s">
        <v>474</v>
      </c>
      <c r="AK353" s="136" t="s">
        <v>475</v>
      </c>
      <c r="AL353" s="134" t="s">
        <v>193</v>
      </c>
      <c r="AM353" s="151">
        <v>2</v>
      </c>
      <c r="AN353" s="138">
        <v>5324.66</v>
      </c>
      <c r="AO353" s="138">
        <f t="shared" si="100"/>
        <v>6623.34</v>
      </c>
      <c r="AP353" s="139">
        <f t="shared" si="105"/>
        <v>10649.32</v>
      </c>
      <c r="AQ353" s="139">
        <f t="shared" si="106"/>
        <v>13246.68</v>
      </c>
      <c r="AR353" s="140" t="str">
        <f t="shared" si="107"/>
        <v>2.3.5.5</v>
      </c>
      <c r="AS353" s="141"/>
      <c r="AT353" s="142">
        <v>0.24390000000000001</v>
      </c>
      <c r="AU353" s="144">
        <f t="shared" si="109"/>
        <v>10649.32</v>
      </c>
      <c r="AV353" s="144">
        <f t="shared" si="110"/>
        <v>13246.68</v>
      </c>
      <c r="AW353" s="145"/>
      <c r="AX353"/>
      <c r="AY353"/>
      <c r="AZ353"/>
      <c r="BA353"/>
      <c r="BB353"/>
      <c r="BC353"/>
      <c r="BD353"/>
      <c r="BE353"/>
      <c r="BF353"/>
      <c r="BG353"/>
      <c r="BH353"/>
      <c r="BI353"/>
      <c r="BJ353"/>
      <c r="BK353"/>
      <c r="BL353"/>
      <c r="BM353"/>
      <c r="BN353"/>
      <c r="BO353"/>
    </row>
    <row r="354" spans="1:67" s="67" customFormat="1" ht="51.75" customHeight="1">
      <c r="A354" s="125">
        <f t="shared" si="97"/>
        <v>342</v>
      </c>
      <c r="B354" s="125"/>
      <c r="C354" s="126">
        <v>2</v>
      </c>
      <c r="D354" s="126">
        <v>3</v>
      </c>
      <c r="E354" s="126">
        <v>5</v>
      </c>
      <c r="F354" s="126">
        <v>6</v>
      </c>
      <c r="G354" s="126"/>
      <c r="H354" s="126"/>
      <c r="I354"/>
      <c r="J354" s="127">
        <f t="shared" si="101"/>
        <v>4</v>
      </c>
      <c r="K354" s="128">
        <f t="shared" si="102"/>
        <v>2</v>
      </c>
      <c r="L354" s="128" t="str">
        <f t="shared" si="96"/>
        <v>2.3</v>
      </c>
      <c r="M354" s="128" t="str">
        <f t="shared" si="96"/>
        <v>2.3.5</v>
      </c>
      <c r="N354" s="128" t="str">
        <f t="shared" si="96"/>
        <v>2.3.5.6</v>
      </c>
      <c r="O354" s="128" t="str">
        <f t="shared" si="96"/>
        <v>2.3.5.6</v>
      </c>
      <c r="P354" s="129" t="str">
        <f t="shared" si="96"/>
        <v>2.3.5.6</v>
      </c>
      <c r="Q354" s="130">
        <f t="shared" si="103"/>
        <v>11250.94</v>
      </c>
      <c r="R354" s="128">
        <f t="shared" si="94"/>
        <v>0</v>
      </c>
      <c r="S354" s="128">
        <f t="shared" si="94"/>
        <v>0</v>
      </c>
      <c r="T354" s="128">
        <f t="shared" si="94"/>
        <v>0</v>
      </c>
      <c r="U354" s="128">
        <f t="shared" si="94"/>
        <v>11250.94</v>
      </c>
      <c r="V354" s="128">
        <f t="shared" si="94"/>
        <v>0</v>
      </c>
      <c r="W354" s="131">
        <f t="shared" si="98"/>
        <v>0</v>
      </c>
      <c r="X354" s="130">
        <f t="shared" si="104"/>
        <v>13995.04</v>
      </c>
      <c r="Y354" s="128">
        <f t="shared" si="95"/>
        <v>0</v>
      </c>
      <c r="Z354" s="128">
        <f t="shared" si="95"/>
        <v>0</v>
      </c>
      <c r="AA354" s="128">
        <f t="shared" si="95"/>
        <v>0</v>
      </c>
      <c r="AB354" s="128">
        <f t="shared" si="95"/>
        <v>13995.04</v>
      </c>
      <c r="AC354" s="128">
        <f t="shared" si="95"/>
        <v>0</v>
      </c>
      <c r="AD354" s="131">
        <f t="shared" si="99"/>
        <v>0</v>
      </c>
      <c r="AE354" s="68"/>
      <c r="AF354" s="132"/>
      <c r="AG354" s="133" t="str">
        <f t="shared" si="108"/>
        <v>2.3.5.6</v>
      </c>
      <c r="AH354" s="150" t="s">
        <v>188</v>
      </c>
      <c r="AI354" s="135" t="s">
        <v>65</v>
      </c>
      <c r="AJ354" s="148" t="s">
        <v>476</v>
      </c>
      <c r="AK354" s="136" t="s">
        <v>477</v>
      </c>
      <c r="AL354" s="134" t="s">
        <v>193</v>
      </c>
      <c r="AM354" s="151">
        <v>2</v>
      </c>
      <c r="AN354" s="138">
        <v>5625.47</v>
      </c>
      <c r="AO354" s="138">
        <f t="shared" si="100"/>
        <v>6997.52</v>
      </c>
      <c r="AP354" s="139">
        <f t="shared" si="105"/>
        <v>11250.94</v>
      </c>
      <c r="AQ354" s="139">
        <f t="shared" si="106"/>
        <v>13995.04</v>
      </c>
      <c r="AR354" s="140" t="str">
        <f t="shared" si="107"/>
        <v>2.3.5.6</v>
      </c>
      <c r="AS354" s="141"/>
      <c r="AT354" s="142">
        <v>0.24390000000000001</v>
      </c>
      <c r="AU354" s="144">
        <f t="shared" si="109"/>
        <v>11250.94</v>
      </c>
      <c r="AV354" s="144">
        <f t="shared" si="110"/>
        <v>13995.04</v>
      </c>
      <c r="AW354" s="145"/>
      <c r="AX354"/>
      <c r="AY354"/>
      <c r="AZ354"/>
      <c r="BA354"/>
      <c r="BB354"/>
      <c r="BC354"/>
      <c r="BD354"/>
      <c r="BE354"/>
      <c r="BF354"/>
      <c r="BG354"/>
      <c r="BH354"/>
      <c r="BI354"/>
      <c r="BJ354"/>
      <c r="BK354"/>
      <c r="BL354"/>
      <c r="BM354"/>
      <c r="BN354"/>
      <c r="BO354"/>
    </row>
    <row r="355" spans="1:67" s="67" customFormat="1">
      <c r="A355" s="125">
        <f t="shared" si="97"/>
        <v>343</v>
      </c>
      <c r="B355" s="125" t="s">
        <v>90</v>
      </c>
      <c r="C355" s="126">
        <v>2</v>
      </c>
      <c r="D355" s="126">
        <v>3</v>
      </c>
      <c r="E355" s="126">
        <v>5</v>
      </c>
      <c r="F355" s="126">
        <v>7</v>
      </c>
      <c r="G355" s="126"/>
      <c r="H355" s="126"/>
      <c r="I355"/>
      <c r="J355" s="127">
        <f t="shared" si="101"/>
        <v>4</v>
      </c>
      <c r="K355" s="128">
        <f t="shared" si="102"/>
        <v>2</v>
      </c>
      <c r="L355" s="128" t="str">
        <f t="shared" si="96"/>
        <v>2.3</v>
      </c>
      <c r="M355" s="128" t="str">
        <f t="shared" si="96"/>
        <v>2.3.5</v>
      </c>
      <c r="N355" s="128" t="str">
        <f t="shared" si="96"/>
        <v>2.3.5.7</v>
      </c>
      <c r="O355" s="128" t="str">
        <f t="shared" si="96"/>
        <v>2.3.5.7</v>
      </c>
      <c r="P355" s="129" t="str">
        <f t="shared" si="96"/>
        <v>2.3.5.7</v>
      </c>
      <c r="Q355" s="130">
        <f t="shared" si="103"/>
        <v>0</v>
      </c>
      <c r="R355" s="128">
        <f t="shared" si="94"/>
        <v>0</v>
      </c>
      <c r="S355" s="128">
        <f t="shared" si="94"/>
        <v>0</v>
      </c>
      <c r="T355" s="128">
        <f t="shared" si="94"/>
        <v>0</v>
      </c>
      <c r="U355" s="128">
        <f t="shared" si="94"/>
        <v>55359.33</v>
      </c>
      <c r="V355" s="128">
        <f t="shared" si="94"/>
        <v>0</v>
      </c>
      <c r="W355" s="131">
        <f t="shared" si="98"/>
        <v>0</v>
      </c>
      <c r="X355" s="130">
        <f t="shared" si="104"/>
        <v>0</v>
      </c>
      <c r="Y355" s="128">
        <f t="shared" si="95"/>
        <v>0</v>
      </c>
      <c r="Z355" s="128">
        <f t="shared" si="95"/>
        <v>0</v>
      </c>
      <c r="AA355" s="128">
        <f t="shared" si="95"/>
        <v>0</v>
      </c>
      <c r="AB355" s="128">
        <f t="shared" si="95"/>
        <v>68857.98</v>
      </c>
      <c r="AC355" s="128">
        <f t="shared" si="95"/>
        <v>0</v>
      </c>
      <c r="AD355" s="131">
        <f t="shared" si="99"/>
        <v>0</v>
      </c>
      <c r="AE355" s="68"/>
      <c r="AF355" s="132"/>
      <c r="AG355" s="133" t="str">
        <f t="shared" si="108"/>
        <v>2.3.5.7</v>
      </c>
      <c r="AH355" s="154"/>
      <c r="AI355" s="135" t="s">
        <v>73</v>
      </c>
      <c r="AJ355" s="148" t="s">
        <v>190</v>
      </c>
      <c r="AK355" s="136" t="s">
        <v>175</v>
      </c>
      <c r="AL355" s="134"/>
      <c r="AM355" s="151">
        <v>0</v>
      </c>
      <c r="AN355" s="138"/>
      <c r="AO355" s="138">
        <f t="shared" si="100"/>
        <v>0</v>
      </c>
      <c r="AP355" s="139">
        <f t="shared" si="105"/>
        <v>55359.33</v>
      </c>
      <c r="AQ355" s="139">
        <f t="shared" si="106"/>
        <v>68857.98</v>
      </c>
      <c r="AR355" s="140" t="str">
        <f t="shared" si="107"/>
        <v>2.3.5.7</v>
      </c>
      <c r="AS355" s="141" t="s">
        <v>73</v>
      </c>
      <c r="AT355" s="142">
        <v>0</v>
      </c>
      <c r="AU355" s="144" t="str">
        <f t="shared" si="109"/>
        <v/>
      </c>
      <c r="AV355" s="144">
        <f t="shared" si="110"/>
        <v>0</v>
      </c>
      <c r="AW355" s="145"/>
      <c r="AX355"/>
      <c r="AY355"/>
      <c r="AZ355"/>
      <c r="BA355"/>
      <c r="BB355"/>
      <c r="BC355"/>
      <c r="BD355"/>
      <c r="BE355"/>
      <c r="BF355"/>
      <c r="BG355"/>
      <c r="BH355"/>
      <c r="BI355"/>
      <c r="BJ355"/>
      <c r="BK355"/>
      <c r="BL355"/>
      <c r="BM355"/>
      <c r="BN355"/>
      <c r="BO355"/>
    </row>
    <row r="356" spans="1:67" s="67" customFormat="1" ht="33">
      <c r="A356" s="125">
        <f t="shared" si="97"/>
        <v>344</v>
      </c>
      <c r="B356" s="125"/>
      <c r="C356" s="126">
        <v>2</v>
      </c>
      <c r="D356" s="126">
        <v>3</v>
      </c>
      <c r="E356" s="126">
        <v>5</v>
      </c>
      <c r="F356" s="126">
        <v>7</v>
      </c>
      <c r="G356" s="126">
        <v>1</v>
      </c>
      <c r="H356" s="126"/>
      <c r="I356"/>
      <c r="J356" s="127">
        <f t="shared" si="101"/>
        <v>5</v>
      </c>
      <c r="K356" s="128">
        <f t="shared" si="102"/>
        <v>2</v>
      </c>
      <c r="L356" s="128" t="str">
        <f t="shared" si="96"/>
        <v>2.3</v>
      </c>
      <c r="M356" s="128" t="str">
        <f t="shared" si="96"/>
        <v>2.3.5</v>
      </c>
      <c r="N356" s="128" t="str">
        <f t="shared" si="96"/>
        <v>2.3.5.7</v>
      </c>
      <c r="O356" s="128" t="str">
        <f t="shared" si="96"/>
        <v>2.3.5.7.1</v>
      </c>
      <c r="P356" s="129" t="str">
        <f t="shared" si="96"/>
        <v>2.3.5.7.1</v>
      </c>
      <c r="Q356" s="130">
        <f t="shared" si="103"/>
        <v>291.42</v>
      </c>
      <c r="R356" s="128">
        <f t="shared" si="94"/>
        <v>0</v>
      </c>
      <c r="S356" s="128">
        <f t="shared" si="94"/>
        <v>0</v>
      </c>
      <c r="T356" s="128">
        <f t="shared" si="94"/>
        <v>0</v>
      </c>
      <c r="U356" s="128">
        <f t="shared" si="94"/>
        <v>0</v>
      </c>
      <c r="V356" s="128">
        <f t="shared" si="94"/>
        <v>291.42</v>
      </c>
      <c r="W356" s="131">
        <f t="shared" si="98"/>
        <v>291.42</v>
      </c>
      <c r="X356" s="130">
        <f t="shared" si="104"/>
        <v>362.58</v>
      </c>
      <c r="Y356" s="128">
        <f t="shared" si="95"/>
        <v>0</v>
      </c>
      <c r="Z356" s="128">
        <f t="shared" si="95"/>
        <v>0</v>
      </c>
      <c r="AA356" s="128">
        <f t="shared" si="95"/>
        <v>0</v>
      </c>
      <c r="AB356" s="128">
        <f t="shared" si="95"/>
        <v>0</v>
      </c>
      <c r="AC356" s="128">
        <f t="shared" si="95"/>
        <v>362.58</v>
      </c>
      <c r="AD356" s="131">
        <f t="shared" si="99"/>
        <v>362.58</v>
      </c>
      <c r="AE356" s="68"/>
      <c r="AF356" s="132"/>
      <c r="AG356" s="133" t="str">
        <f t="shared" si="108"/>
        <v>2.3.5.7.1</v>
      </c>
      <c r="AH356" s="150">
        <v>92915</v>
      </c>
      <c r="AI356" s="135" t="s">
        <v>62</v>
      </c>
      <c r="AJ356" s="148" t="s">
        <v>339</v>
      </c>
      <c r="AK356" s="136" t="s">
        <v>340</v>
      </c>
      <c r="AL356" s="134" t="s">
        <v>341</v>
      </c>
      <c r="AM356" s="151">
        <v>17.440000000000001</v>
      </c>
      <c r="AN356" s="138">
        <v>16.71</v>
      </c>
      <c r="AO356" s="138">
        <f t="shared" si="100"/>
        <v>20.79</v>
      </c>
      <c r="AP356" s="139">
        <f t="shared" si="105"/>
        <v>291.42</v>
      </c>
      <c r="AQ356" s="139">
        <f t="shared" si="106"/>
        <v>362.58</v>
      </c>
      <c r="AR356" s="140" t="str">
        <f t="shared" si="107"/>
        <v>2.3.5.7.1</v>
      </c>
      <c r="AS356" s="141"/>
      <c r="AT356" s="142">
        <v>0.24390000000000001</v>
      </c>
      <c r="AU356" s="144">
        <f t="shared" si="109"/>
        <v>291.42</v>
      </c>
      <c r="AV356" s="144">
        <f t="shared" si="110"/>
        <v>362.58</v>
      </c>
      <c r="AW356" s="145"/>
      <c r="AX356"/>
      <c r="AY356"/>
      <c r="AZ356"/>
      <c r="BA356"/>
      <c r="BB356"/>
      <c r="BC356"/>
      <c r="BD356"/>
      <c r="BE356"/>
      <c r="BF356"/>
      <c r="BG356"/>
      <c r="BH356"/>
      <c r="BI356"/>
      <c r="BJ356"/>
      <c r="BK356"/>
      <c r="BL356"/>
      <c r="BM356"/>
      <c r="BN356"/>
      <c r="BO356"/>
    </row>
    <row r="357" spans="1:67" s="67" customFormat="1" ht="33">
      <c r="A357" s="125">
        <f t="shared" si="97"/>
        <v>345</v>
      </c>
      <c r="B357" s="125"/>
      <c r="C357" s="126">
        <v>2</v>
      </c>
      <c r="D357" s="126">
        <v>3</v>
      </c>
      <c r="E357" s="126">
        <v>5</v>
      </c>
      <c r="F357" s="126">
        <v>7</v>
      </c>
      <c r="G357" s="126">
        <v>2</v>
      </c>
      <c r="H357" s="126"/>
      <c r="I357"/>
      <c r="J357" s="127">
        <f t="shared" si="101"/>
        <v>5</v>
      </c>
      <c r="K357" s="128">
        <f t="shared" si="102"/>
        <v>2</v>
      </c>
      <c r="L357" s="128" t="str">
        <f t="shared" si="96"/>
        <v>2.3</v>
      </c>
      <c r="M357" s="128" t="str">
        <f t="shared" si="96"/>
        <v>2.3.5</v>
      </c>
      <c r="N357" s="128" t="str">
        <f t="shared" si="96"/>
        <v>2.3.5.7</v>
      </c>
      <c r="O357" s="128" t="str">
        <f t="shared" si="96"/>
        <v>2.3.5.7.2</v>
      </c>
      <c r="P357" s="129" t="str">
        <f t="shared" si="96"/>
        <v>2.3.5.7.2</v>
      </c>
      <c r="Q357" s="130">
        <f t="shared" si="103"/>
        <v>196.04</v>
      </c>
      <c r="R357" s="128">
        <f t="shared" si="94"/>
        <v>0</v>
      </c>
      <c r="S357" s="128">
        <f t="shared" si="94"/>
        <v>0</v>
      </c>
      <c r="T357" s="128">
        <f t="shared" si="94"/>
        <v>0</v>
      </c>
      <c r="U357" s="128">
        <f t="shared" si="94"/>
        <v>0</v>
      </c>
      <c r="V357" s="128">
        <f t="shared" si="94"/>
        <v>196.04</v>
      </c>
      <c r="W357" s="131">
        <f t="shared" si="98"/>
        <v>196.04</v>
      </c>
      <c r="X357" s="130">
        <f t="shared" si="104"/>
        <v>243.91</v>
      </c>
      <c r="Y357" s="128">
        <f t="shared" si="95"/>
        <v>0</v>
      </c>
      <c r="Z357" s="128">
        <f t="shared" si="95"/>
        <v>0</v>
      </c>
      <c r="AA357" s="128">
        <f t="shared" si="95"/>
        <v>0</v>
      </c>
      <c r="AB357" s="128">
        <f t="shared" si="95"/>
        <v>0</v>
      </c>
      <c r="AC357" s="128">
        <f t="shared" si="95"/>
        <v>243.91</v>
      </c>
      <c r="AD357" s="131">
        <f t="shared" si="99"/>
        <v>243.91</v>
      </c>
      <c r="AE357" s="68"/>
      <c r="AF357" s="132"/>
      <c r="AG357" s="133" t="str">
        <f t="shared" si="108"/>
        <v>2.3.5.7.2</v>
      </c>
      <c r="AH357" s="150">
        <v>92916</v>
      </c>
      <c r="AI357" s="135" t="s">
        <v>62</v>
      </c>
      <c r="AJ357" s="148" t="s">
        <v>342</v>
      </c>
      <c r="AK357" s="136" t="s">
        <v>343</v>
      </c>
      <c r="AL357" s="134" t="s">
        <v>341</v>
      </c>
      <c r="AM357" s="151">
        <v>12.4</v>
      </c>
      <c r="AN357" s="138">
        <v>15.81</v>
      </c>
      <c r="AO357" s="138">
        <f t="shared" si="100"/>
        <v>19.670000000000002</v>
      </c>
      <c r="AP357" s="139">
        <f t="shared" si="105"/>
        <v>196.04</v>
      </c>
      <c r="AQ357" s="139">
        <f t="shared" si="106"/>
        <v>243.91</v>
      </c>
      <c r="AR357" s="140" t="str">
        <f t="shared" si="107"/>
        <v>2.3.5.7.2</v>
      </c>
      <c r="AS357" s="141"/>
      <c r="AT357" s="142">
        <v>0.24390000000000001</v>
      </c>
      <c r="AU357" s="144">
        <f t="shared" si="109"/>
        <v>196.04</v>
      </c>
      <c r="AV357" s="144">
        <f t="shared" si="110"/>
        <v>243.91</v>
      </c>
      <c r="AW357" s="145"/>
      <c r="AX357"/>
      <c r="AY357"/>
      <c r="AZ357"/>
      <c r="BA357"/>
      <c r="BB357"/>
      <c r="BC357"/>
      <c r="BD357"/>
      <c r="BE357"/>
      <c r="BF357"/>
      <c r="BG357"/>
      <c r="BH357"/>
      <c r="BI357"/>
      <c r="BJ357"/>
      <c r="BK357"/>
      <c r="BL357"/>
      <c r="BM357"/>
      <c r="BN357"/>
      <c r="BO357"/>
    </row>
    <row r="358" spans="1:67" s="67" customFormat="1" ht="33">
      <c r="A358" s="125">
        <f t="shared" si="97"/>
        <v>346</v>
      </c>
      <c r="B358" s="125"/>
      <c r="C358" s="126">
        <v>2</v>
      </c>
      <c r="D358" s="126">
        <v>3</v>
      </c>
      <c r="E358" s="126">
        <v>5</v>
      </c>
      <c r="F358" s="126">
        <v>7</v>
      </c>
      <c r="G358" s="126">
        <v>3</v>
      </c>
      <c r="H358" s="126"/>
      <c r="I358"/>
      <c r="J358" s="127">
        <f t="shared" si="101"/>
        <v>5</v>
      </c>
      <c r="K358" s="128">
        <f t="shared" si="102"/>
        <v>2</v>
      </c>
      <c r="L358" s="128" t="str">
        <f t="shared" si="96"/>
        <v>2.3</v>
      </c>
      <c r="M358" s="128" t="str">
        <f t="shared" si="96"/>
        <v>2.3.5</v>
      </c>
      <c r="N358" s="128" t="str">
        <f t="shared" si="96"/>
        <v>2.3.5.7</v>
      </c>
      <c r="O358" s="128" t="str">
        <f t="shared" si="96"/>
        <v>2.3.5.7.3</v>
      </c>
      <c r="P358" s="129" t="str">
        <f t="shared" si="96"/>
        <v>2.3.5.7.3</v>
      </c>
      <c r="Q358" s="130">
        <f t="shared" si="103"/>
        <v>24327.119999999999</v>
      </c>
      <c r="R358" s="128">
        <f t="shared" si="94"/>
        <v>0</v>
      </c>
      <c r="S358" s="128">
        <f t="shared" si="94"/>
        <v>0</v>
      </c>
      <c r="T358" s="128">
        <f t="shared" si="94"/>
        <v>0</v>
      </c>
      <c r="U358" s="128">
        <f t="shared" si="94"/>
        <v>0</v>
      </c>
      <c r="V358" s="128">
        <f t="shared" si="94"/>
        <v>24327.119999999999</v>
      </c>
      <c r="W358" s="131">
        <f t="shared" si="98"/>
        <v>24327.119999999999</v>
      </c>
      <c r="X358" s="130">
        <f t="shared" si="104"/>
        <v>30257.37</v>
      </c>
      <c r="Y358" s="128">
        <f t="shared" si="95"/>
        <v>0</v>
      </c>
      <c r="Z358" s="128">
        <f t="shared" si="95"/>
        <v>0</v>
      </c>
      <c r="AA358" s="128">
        <f t="shared" si="95"/>
        <v>0</v>
      </c>
      <c r="AB358" s="128">
        <f t="shared" si="95"/>
        <v>0</v>
      </c>
      <c r="AC358" s="128">
        <f t="shared" si="95"/>
        <v>30257.37</v>
      </c>
      <c r="AD358" s="131">
        <f t="shared" si="99"/>
        <v>30257.37</v>
      </c>
      <c r="AE358" s="68"/>
      <c r="AF358" s="132"/>
      <c r="AG358" s="133" t="str">
        <f t="shared" si="108"/>
        <v>2.3.5.7.3</v>
      </c>
      <c r="AH358" s="150">
        <v>92917</v>
      </c>
      <c r="AI358" s="135" t="s">
        <v>62</v>
      </c>
      <c r="AJ358" s="148" t="s">
        <v>344</v>
      </c>
      <c r="AK358" s="136" t="s">
        <v>345</v>
      </c>
      <c r="AL358" s="134" t="s">
        <v>341</v>
      </c>
      <c r="AM358" s="151">
        <v>1638.19</v>
      </c>
      <c r="AN358" s="138">
        <v>14.85</v>
      </c>
      <c r="AO358" s="138">
        <f t="shared" si="100"/>
        <v>18.47</v>
      </c>
      <c r="AP358" s="139">
        <f t="shared" si="105"/>
        <v>24327.119999999999</v>
      </c>
      <c r="AQ358" s="139">
        <f t="shared" si="106"/>
        <v>30257.37</v>
      </c>
      <c r="AR358" s="140" t="str">
        <f t="shared" si="107"/>
        <v>2.3.5.7.3</v>
      </c>
      <c r="AS358" s="141"/>
      <c r="AT358" s="142">
        <v>0.24390000000000001</v>
      </c>
      <c r="AU358" s="144">
        <f t="shared" si="109"/>
        <v>24327.119999999999</v>
      </c>
      <c r="AV358" s="144">
        <f t="shared" si="110"/>
        <v>30257.37</v>
      </c>
      <c r="AW358" s="145"/>
      <c r="AX358"/>
      <c r="AY358"/>
      <c r="AZ358"/>
      <c r="BA358"/>
      <c r="BB358"/>
      <c r="BC358"/>
      <c r="BD358"/>
      <c r="BE358"/>
      <c r="BF358"/>
      <c r="BG358"/>
      <c r="BH358"/>
      <c r="BI358"/>
      <c r="BJ358"/>
      <c r="BK358"/>
      <c r="BL358"/>
      <c r="BM358"/>
      <c r="BN358"/>
      <c r="BO358"/>
    </row>
    <row r="359" spans="1:67" s="67" customFormat="1" ht="33">
      <c r="A359" s="125">
        <f t="shared" si="97"/>
        <v>347</v>
      </c>
      <c r="B359" s="125"/>
      <c r="C359" s="126">
        <v>2</v>
      </c>
      <c r="D359" s="126">
        <v>3</v>
      </c>
      <c r="E359" s="126">
        <v>5</v>
      </c>
      <c r="F359" s="126">
        <v>7</v>
      </c>
      <c r="G359" s="126">
        <v>4</v>
      </c>
      <c r="H359" s="126"/>
      <c r="I359"/>
      <c r="J359" s="127">
        <f t="shared" si="101"/>
        <v>5</v>
      </c>
      <c r="K359" s="128">
        <f t="shared" si="102"/>
        <v>2</v>
      </c>
      <c r="L359" s="128" t="str">
        <f t="shared" si="96"/>
        <v>2.3</v>
      </c>
      <c r="M359" s="128" t="str">
        <f t="shared" si="96"/>
        <v>2.3.5</v>
      </c>
      <c r="N359" s="128" t="str">
        <f t="shared" si="96"/>
        <v>2.3.5.7</v>
      </c>
      <c r="O359" s="128" t="str">
        <f t="shared" si="96"/>
        <v>2.3.5.7.4</v>
      </c>
      <c r="P359" s="129" t="str">
        <f t="shared" si="96"/>
        <v>2.3.5.7.4</v>
      </c>
      <c r="Q359" s="130">
        <f t="shared" si="103"/>
        <v>2687.64</v>
      </c>
      <c r="R359" s="128">
        <f t="shared" si="94"/>
        <v>0</v>
      </c>
      <c r="S359" s="128">
        <f t="shared" si="94"/>
        <v>0</v>
      </c>
      <c r="T359" s="128">
        <f t="shared" si="94"/>
        <v>0</v>
      </c>
      <c r="U359" s="128">
        <f t="shared" si="94"/>
        <v>0</v>
      </c>
      <c r="V359" s="128">
        <f t="shared" si="94"/>
        <v>2687.64</v>
      </c>
      <c r="W359" s="131">
        <f t="shared" si="98"/>
        <v>2687.64</v>
      </c>
      <c r="X359" s="130">
        <f t="shared" si="104"/>
        <v>3342.86</v>
      </c>
      <c r="Y359" s="128">
        <f t="shared" si="95"/>
        <v>0</v>
      </c>
      <c r="Z359" s="128">
        <f t="shared" si="95"/>
        <v>0</v>
      </c>
      <c r="AA359" s="128">
        <f t="shared" si="95"/>
        <v>0</v>
      </c>
      <c r="AB359" s="128">
        <f t="shared" si="95"/>
        <v>0</v>
      </c>
      <c r="AC359" s="128">
        <f t="shared" si="95"/>
        <v>3342.86</v>
      </c>
      <c r="AD359" s="131">
        <f t="shared" si="99"/>
        <v>3342.86</v>
      </c>
      <c r="AE359" s="68"/>
      <c r="AF359" s="132"/>
      <c r="AG359" s="133" t="str">
        <f t="shared" si="108"/>
        <v>2.3.5.7.4</v>
      </c>
      <c r="AH359" s="150">
        <v>92919</v>
      </c>
      <c r="AI359" s="135" t="s">
        <v>62</v>
      </c>
      <c r="AJ359" s="148" t="s">
        <v>444</v>
      </c>
      <c r="AK359" s="136" t="s">
        <v>445</v>
      </c>
      <c r="AL359" s="134" t="s">
        <v>341</v>
      </c>
      <c r="AM359" s="151">
        <v>202.23</v>
      </c>
      <c r="AN359" s="138">
        <v>13.29</v>
      </c>
      <c r="AO359" s="138">
        <f t="shared" si="100"/>
        <v>16.53</v>
      </c>
      <c r="AP359" s="139">
        <f t="shared" si="105"/>
        <v>2687.64</v>
      </c>
      <c r="AQ359" s="139">
        <f t="shared" si="106"/>
        <v>3342.86</v>
      </c>
      <c r="AR359" s="140" t="str">
        <f t="shared" si="107"/>
        <v>2.3.5.7.4</v>
      </c>
      <c r="AS359" s="141"/>
      <c r="AT359" s="142">
        <v>0.24390000000000001</v>
      </c>
      <c r="AU359" s="144">
        <f t="shared" si="109"/>
        <v>2687.64</v>
      </c>
      <c r="AV359" s="144">
        <f t="shared" si="110"/>
        <v>3342.86</v>
      </c>
      <c r="AW359" s="145"/>
      <c r="AX359"/>
      <c r="AY359"/>
      <c r="AZ359"/>
      <c r="BA359"/>
      <c r="BB359"/>
      <c r="BC359"/>
      <c r="BD359"/>
      <c r="BE359"/>
      <c r="BF359"/>
      <c r="BG359"/>
      <c r="BH359"/>
      <c r="BI359"/>
      <c r="BJ359"/>
      <c r="BK359"/>
      <c r="BL359"/>
      <c r="BM359"/>
      <c r="BN359"/>
      <c r="BO359"/>
    </row>
    <row r="360" spans="1:67" s="67" customFormat="1" ht="33">
      <c r="A360" s="125">
        <f t="shared" si="97"/>
        <v>348</v>
      </c>
      <c r="B360" s="125"/>
      <c r="C360" s="126">
        <v>2</v>
      </c>
      <c r="D360" s="126">
        <v>3</v>
      </c>
      <c r="E360" s="126">
        <v>5</v>
      </c>
      <c r="F360" s="126">
        <v>7</v>
      </c>
      <c r="G360" s="126">
        <v>5</v>
      </c>
      <c r="H360" s="126"/>
      <c r="I360"/>
      <c r="J360" s="127">
        <f t="shared" si="101"/>
        <v>5</v>
      </c>
      <c r="K360" s="128">
        <f t="shared" si="102"/>
        <v>2</v>
      </c>
      <c r="L360" s="128" t="str">
        <f t="shared" si="96"/>
        <v>2.3</v>
      </c>
      <c r="M360" s="128" t="str">
        <f t="shared" si="96"/>
        <v>2.3.5</v>
      </c>
      <c r="N360" s="128" t="str">
        <f t="shared" si="96"/>
        <v>2.3.5.7</v>
      </c>
      <c r="O360" s="128" t="str">
        <f t="shared" si="96"/>
        <v>2.3.5.7.5</v>
      </c>
      <c r="P360" s="129" t="str">
        <f t="shared" si="96"/>
        <v>2.3.5.7.5</v>
      </c>
      <c r="Q360" s="130">
        <f t="shared" si="103"/>
        <v>681.39</v>
      </c>
      <c r="R360" s="128">
        <f t="shared" si="94"/>
        <v>0</v>
      </c>
      <c r="S360" s="128">
        <f t="shared" si="94"/>
        <v>0</v>
      </c>
      <c r="T360" s="128">
        <f t="shared" si="94"/>
        <v>0</v>
      </c>
      <c r="U360" s="128">
        <f t="shared" si="94"/>
        <v>0</v>
      </c>
      <c r="V360" s="128">
        <f t="shared" si="94"/>
        <v>681.39</v>
      </c>
      <c r="W360" s="131">
        <f t="shared" si="98"/>
        <v>681.39</v>
      </c>
      <c r="X360" s="130">
        <f t="shared" si="104"/>
        <v>847.79</v>
      </c>
      <c r="Y360" s="128">
        <f t="shared" si="95"/>
        <v>0</v>
      </c>
      <c r="Z360" s="128">
        <f t="shared" si="95"/>
        <v>0</v>
      </c>
      <c r="AA360" s="128">
        <f t="shared" si="95"/>
        <v>0</v>
      </c>
      <c r="AB360" s="128">
        <f t="shared" si="95"/>
        <v>0</v>
      </c>
      <c r="AC360" s="128">
        <f t="shared" si="95"/>
        <v>847.79</v>
      </c>
      <c r="AD360" s="131">
        <f t="shared" si="99"/>
        <v>847.79</v>
      </c>
      <c r="AE360" s="68"/>
      <c r="AF360" s="132"/>
      <c r="AG360" s="133" t="str">
        <f t="shared" si="108"/>
        <v>2.3.5.7.5</v>
      </c>
      <c r="AH360" s="150">
        <v>92921</v>
      </c>
      <c r="AI360" s="135" t="s">
        <v>62</v>
      </c>
      <c r="AJ360" s="148" t="s">
        <v>346</v>
      </c>
      <c r="AK360" s="136" t="s">
        <v>347</v>
      </c>
      <c r="AL360" s="134" t="s">
        <v>341</v>
      </c>
      <c r="AM360" s="151">
        <v>60.73</v>
      </c>
      <c r="AN360" s="138">
        <v>11.22</v>
      </c>
      <c r="AO360" s="138">
        <f t="shared" si="100"/>
        <v>13.96</v>
      </c>
      <c r="AP360" s="139">
        <f t="shared" si="105"/>
        <v>681.39</v>
      </c>
      <c r="AQ360" s="139">
        <f t="shared" si="106"/>
        <v>847.79</v>
      </c>
      <c r="AR360" s="140" t="str">
        <f t="shared" si="107"/>
        <v>2.3.5.7.5</v>
      </c>
      <c r="AS360" s="141"/>
      <c r="AT360" s="142">
        <v>0.24390000000000001</v>
      </c>
      <c r="AU360" s="144">
        <f t="shared" si="109"/>
        <v>681.39</v>
      </c>
      <c r="AV360" s="144">
        <f t="shared" si="110"/>
        <v>847.79</v>
      </c>
      <c r="AW360" s="145"/>
      <c r="AX360"/>
      <c r="AY360"/>
      <c r="AZ360"/>
      <c r="BA360"/>
      <c r="BB360"/>
      <c r="BC360"/>
      <c r="BD360"/>
      <c r="BE360"/>
      <c r="BF360"/>
      <c r="BG360"/>
      <c r="BH360"/>
      <c r="BI360"/>
      <c r="BJ360"/>
      <c r="BK360"/>
      <c r="BL360"/>
      <c r="BM360"/>
      <c r="BN360"/>
      <c r="BO360"/>
    </row>
    <row r="361" spans="1:67" s="67" customFormat="1" ht="33">
      <c r="A361" s="125">
        <f t="shared" si="97"/>
        <v>349</v>
      </c>
      <c r="B361" s="125"/>
      <c r="C361" s="126">
        <v>2</v>
      </c>
      <c r="D361" s="126">
        <v>3</v>
      </c>
      <c r="E361" s="126">
        <v>5</v>
      </c>
      <c r="F361" s="126">
        <v>7</v>
      </c>
      <c r="G361" s="126">
        <v>6</v>
      </c>
      <c r="H361" s="126"/>
      <c r="I361"/>
      <c r="J361" s="127">
        <f t="shared" si="101"/>
        <v>5</v>
      </c>
      <c r="K361" s="128">
        <f t="shared" si="102"/>
        <v>2</v>
      </c>
      <c r="L361" s="128" t="str">
        <f t="shared" si="96"/>
        <v>2.3</v>
      </c>
      <c r="M361" s="128" t="str">
        <f t="shared" si="96"/>
        <v>2.3.5</v>
      </c>
      <c r="N361" s="128" t="str">
        <f t="shared" si="96"/>
        <v>2.3.5.7</v>
      </c>
      <c r="O361" s="128" t="str">
        <f t="shared" si="96"/>
        <v>2.3.5.7.6</v>
      </c>
      <c r="P361" s="129" t="str">
        <f t="shared" si="96"/>
        <v>2.3.5.7.6</v>
      </c>
      <c r="Q361" s="130">
        <f t="shared" si="103"/>
        <v>15580.7</v>
      </c>
      <c r="R361" s="128">
        <f t="shared" si="94"/>
        <v>0</v>
      </c>
      <c r="S361" s="128">
        <f t="shared" si="94"/>
        <v>0</v>
      </c>
      <c r="T361" s="128">
        <f t="shared" si="94"/>
        <v>0</v>
      </c>
      <c r="U361" s="128">
        <f t="shared" si="94"/>
        <v>0</v>
      </c>
      <c r="V361" s="128">
        <f t="shared" si="94"/>
        <v>15580.7</v>
      </c>
      <c r="W361" s="131">
        <f t="shared" si="98"/>
        <v>15580.7</v>
      </c>
      <c r="X361" s="130">
        <f t="shared" si="104"/>
        <v>19380.53</v>
      </c>
      <c r="Y361" s="128">
        <f t="shared" si="95"/>
        <v>0</v>
      </c>
      <c r="Z361" s="128">
        <f t="shared" si="95"/>
        <v>0</v>
      </c>
      <c r="AA361" s="128">
        <f t="shared" si="95"/>
        <v>0</v>
      </c>
      <c r="AB361" s="128">
        <f t="shared" si="95"/>
        <v>0</v>
      </c>
      <c r="AC361" s="128">
        <f t="shared" si="95"/>
        <v>19380.53</v>
      </c>
      <c r="AD361" s="131">
        <f t="shared" si="99"/>
        <v>19380.53</v>
      </c>
      <c r="AE361" s="68"/>
      <c r="AF361" s="132"/>
      <c r="AG361" s="133" t="str">
        <f t="shared" si="108"/>
        <v>2.3.5.7.6</v>
      </c>
      <c r="AH361" s="154">
        <v>92415</v>
      </c>
      <c r="AI361" s="135" t="s">
        <v>62</v>
      </c>
      <c r="AJ361" s="148" t="s">
        <v>348</v>
      </c>
      <c r="AK361" s="136" t="s">
        <v>349</v>
      </c>
      <c r="AL361" s="134" t="s">
        <v>210</v>
      </c>
      <c r="AM361" s="151">
        <v>114.86800000000001</v>
      </c>
      <c r="AN361" s="138">
        <v>135.63999999999999</v>
      </c>
      <c r="AO361" s="138">
        <f t="shared" si="100"/>
        <v>168.72</v>
      </c>
      <c r="AP361" s="139">
        <f t="shared" si="105"/>
        <v>15580.7</v>
      </c>
      <c r="AQ361" s="139">
        <f t="shared" si="106"/>
        <v>19380.53</v>
      </c>
      <c r="AR361" s="140" t="str">
        <f t="shared" si="107"/>
        <v>2.3.5.7.6</v>
      </c>
      <c r="AS361" s="141"/>
      <c r="AT361" s="142">
        <v>0.24390000000000001</v>
      </c>
      <c r="AU361" s="144">
        <f t="shared" si="109"/>
        <v>15580.7</v>
      </c>
      <c r="AV361" s="144">
        <f t="shared" si="110"/>
        <v>19380.53</v>
      </c>
      <c r="AW361" s="145"/>
      <c r="AX361"/>
      <c r="AY361"/>
      <c r="AZ361"/>
      <c r="BA361"/>
      <c r="BB361"/>
      <c r="BC361"/>
      <c r="BD361"/>
      <c r="BE361"/>
      <c r="BF361"/>
      <c r="BG361"/>
      <c r="BH361"/>
      <c r="BI361"/>
      <c r="BJ361"/>
      <c r="BK361"/>
      <c r="BL361"/>
      <c r="BM361"/>
      <c r="BN361"/>
      <c r="BO361"/>
    </row>
    <row r="362" spans="1:67" s="67" customFormat="1" ht="33">
      <c r="A362" s="125">
        <f t="shared" si="97"/>
        <v>350</v>
      </c>
      <c r="B362" s="125"/>
      <c r="C362" s="126">
        <v>2</v>
      </c>
      <c r="D362" s="126">
        <v>3</v>
      </c>
      <c r="E362" s="126">
        <v>5</v>
      </c>
      <c r="F362" s="126">
        <v>7</v>
      </c>
      <c r="G362" s="126">
        <v>7</v>
      </c>
      <c r="H362" s="126"/>
      <c r="I362"/>
      <c r="J362" s="127">
        <f t="shared" si="101"/>
        <v>5</v>
      </c>
      <c r="K362" s="128">
        <f t="shared" si="102"/>
        <v>2</v>
      </c>
      <c r="L362" s="128" t="str">
        <f t="shared" si="96"/>
        <v>2.3</v>
      </c>
      <c r="M362" s="128" t="str">
        <f t="shared" si="96"/>
        <v>2.3.5</v>
      </c>
      <c r="N362" s="128" t="str">
        <f t="shared" si="96"/>
        <v>2.3.5.7</v>
      </c>
      <c r="O362" s="128" t="str">
        <f t="shared" si="96"/>
        <v>2.3.5.7.7</v>
      </c>
      <c r="P362" s="129" t="str">
        <f t="shared" si="96"/>
        <v>2.3.5.7.7</v>
      </c>
      <c r="Q362" s="130">
        <f t="shared" si="103"/>
        <v>9046.07</v>
      </c>
      <c r="R362" s="128">
        <f t="shared" si="94"/>
        <v>0</v>
      </c>
      <c r="S362" s="128">
        <f t="shared" si="94"/>
        <v>0</v>
      </c>
      <c r="T362" s="128">
        <f t="shared" si="94"/>
        <v>0</v>
      </c>
      <c r="U362" s="128">
        <f t="shared" si="94"/>
        <v>0</v>
      </c>
      <c r="V362" s="128">
        <f t="shared" si="94"/>
        <v>9046.07</v>
      </c>
      <c r="W362" s="131">
        <f t="shared" si="98"/>
        <v>9046.07</v>
      </c>
      <c r="X362" s="130">
        <f t="shared" si="104"/>
        <v>11252.38</v>
      </c>
      <c r="Y362" s="128">
        <f t="shared" si="95"/>
        <v>0</v>
      </c>
      <c r="Z362" s="128">
        <f t="shared" si="95"/>
        <v>0</v>
      </c>
      <c r="AA362" s="128">
        <f t="shared" si="95"/>
        <v>0</v>
      </c>
      <c r="AB362" s="128">
        <f t="shared" si="95"/>
        <v>0</v>
      </c>
      <c r="AC362" s="128">
        <f t="shared" si="95"/>
        <v>11252.38</v>
      </c>
      <c r="AD362" s="131">
        <f t="shared" si="99"/>
        <v>11252.38</v>
      </c>
      <c r="AE362" s="68"/>
      <c r="AF362" s="132"/>
      <c r="AG362" s="133" t="str">
        <f t="shared" si="108"/>
        <v>2.3.5.7.7</v>
      </c>
      <c r="AH362" s="154">
        <v>1525</v>
      </c>
      <c r="AI362" s="135" t="s">
        <v>63</v>
      </c>
      <c r="AJ362" s="148" t="s">
        <v>350</v>
      </c>
      <c r="AK362" s="136" t="s">
        <v>351</v>
      </c>
      <c r="AL362" s="134" t="s">
        <v>299</v>
      </c>
      <c r="AM362" s="151">
        <v>21.010500000000004</v>
      </c>
      <c r="AN362" s="138">
        <v>430.55</v>
      </c>
      <c r="AO362" s="138">
        <f t="shared" si="100"/>
        <v>535.55999999999995</v>
      </c>
      <c r="AP362" s="139">
        <f t="shared" si="105"/>
        <v>9046.07</v>
      </c>
      <c r="AQ362" s="139">
        <f t="shared" si="106"/>
        <v>11252.38</v>
      </c>
      <c r="AR362" s="140" t="str">
        <f t="shared" si="107"/>
        <v>2.3.5.7.7</v>
      </c>
      <c r="AS362" s="141"/>
      <c r="AT362" s="142">
        <v>0.24390000000000001</v>
      </c>
      <c r="AU362" s="144">
        <f t="shared" si="109"/>
        <v>9046.07</v>
      </c>
      <c r="AV362" s="144">
        <f t="shared" si="110"/>
        <v>11252.38</v>
      </c>
      <c r="AW362" s="145"/>
      <c r="AX362"/>
      <c r="AY362"/>
      <c r="AZ362"/>
      <c r="BA362"/>
      <c r="BB362"/>
      <c r="BC362"/>
      <c r="BD362"/>
      <c r="BE362"/>
      <c r="BF362"/>
      <c r="BG362"/>
      <c r="BH362"/>
      <c r="BI362"/>
      <c r="BJ362"/>
      <c r="BK362"/>
      <c r="BL362"/>
      <c r="BM362"/>
      <c r="BN362"/>
      <c r="BO362"/>
    </row>
    <row r="363" spans="1:67" s="67" customFormat="1" ht="33">
      <c r="A363" s="125">
        <f t="shared" si="97"/>
        <v>351</v>
      </c>
      <c r="B363" s="125"/>
      <c r="C363" s="126">
        <v>2</v>
      </c>
      <c r="D363" s="126">
        <v>3</v>
      </c>
      <c r="E363" s="126">
        <v>5</v>
      </c>
      <c r="F363" s="126">
        <v>7</v>
      </c>
      <c r="G363" s="126">
        <v>8</v>
      </c>
      <c r="H363" s="126"/>
      <c r="I363"/>
      <c r="J363" s="127">
        <f t="shared" si="101"/>
        <v>5</v>
      </c>
      <c r="K363" s="128">
        <f t="shared" si="102"/>
        <v>2</v>
      </c>
      <c r="L363" s="128" t="str">
        <f t="shared" si="96"/>
        <v>2.3</v>
      </c>
      <c r="M363" s="128" t="str">
        <f t="shared" si="96"/>
        <v>2.3.5</v>
      </c>
      <c r="N363" s="128" t="str">
        <f t="shared" si="96"/>
        <v>2.3.5.7</v>
      </c>
      <c r="O363" s="128" t="str">
        <f t="shared" si="96"/>
        <v>2.3.5.7.8</v>
      </c>
      <c r="P363" s="129" t="str">
        <f t="shared" si="96"/>
        <v>2.3.5.7.8</v>
      </c>
      <c r="Q363" s="130">
        <f t="shared" si="103"/>
        <v>694.4</v>
      </c>
      <c r="R363" s="128">
        <f t="shared" si="94"/>
        <v>0</v>
      </c>
      <c r="S363" s="128">
        <f t="shared" si="94"/>
        <v>0</v>
      </c>
      <c r="T363" s="128">
        <f t="shared" si="94"/>
        <v>0</v>
      </c>
      <c r="U363" s="128">
        <f t="shared" si="94"/>
        <v>0</v>
      </c>
      <c r="V363" s="128">
        <f t="shared" si="94"/>
        <v>694.4</v>
      </c>
      <c r="W363" s="131">
        <f t="shared" si="98"/>
        <v>694.4</v>
      </c>
      <c r="X363" s="130">
        <f t="shared" si="104"/>
        <v>863.74</v>
      </c>
      <c r="Y363" s="128">
        <f t="shared" si="95"/>
        <v>0</v>
      </c>
      <c r="Z363" s="128">
        <f t="shared" si="95"/>
        <v>0</v>
      </c>
      <c r="AA363" s="128">
        <f t="shared" si="95"/>
        <v>0</v>
      </c>
      <c r="AB363" s="128">
        <f t="shared" si="95"/>
        <v>0</v>
      </c>
      <c r="AC363" s="128">
        <f t="shared" si="95"/>
        <v>863.74</v>
      </c>
      <c r="AD363" s="131">
        <f t="shared" si="99"/>
        <v>863.74</v>
      </c>
      <c r="AE363" s="68"/>
      <c r="AF363" s="132"/>
      <c r="AG363" s="133" t="str">
        <f t="shared" si="108"/>
        <v>2.3.5.7.8</v>
      </c>
      <c r="AH363" s="154">
        <v>103673</v>
      </c>
      <c r="AI363" s="135" t="s">
        <v>62</v>
      </c>
      <c r="AJ363" s="148" t="s">
        <v>300</v>
      </c>
      <c r="AK363" s="136" t="s">
        <v>301</v>
      </c>
      <c r="AL363" s="134" t="s">
        <v>235</v>
      </c>
      <c r="AM363" s="151">
        <v>21.010500000000004</v>
      </c>
      <c r="AN363" s="138">
        <v>33.049999999999997</v>
      </c>
      <c r="AO363" s="138">
        <f t="shared" si="100"/>
        <v>41.11</v>
      </c>
      <c r="AP363" s="139">
        <f t="shared" si="105"/>
        <v>694.4</v>
      </c>
      <c r="AQ363" s="139">
        <f t="shared" si="106"/>
        <v>863.74</v>
      </c>
      <c r="AR363" s="140" t="str">
        <f t="shared" si="107"/>
        <v>2.3.5.7.8</v>
      </c>
      <c r="AS363" s="141"/>
      <c r="AT363" s="142">
        <v>0.24390000000000001</v>
      </c>
      <c r="AU363" s="144">
        <f t="shared" si="109"/>
        <v>694.4</v>
      </c>
      <c r="AV363" s="144">
        <f t="shared" si="110"/>
        <v>863.74</v>
      </c>
      <c r="AW363" s="145"/>
      <c r="AX363"/>
      <c r="AY363"/>
      <c r="AZ363"/>
      <c r="BA363"/>
      <c r="BB363"/>
      <c r="BC363"/>
      <c r="BD363"/>
      <c r="BE363"/>
      <c r="BF363"/>
      <c r="BG363"/>
      <c r="BH363"/>
      <c r="BI363"/>
      <c r="BJ363"/>
      <c r="BK363"/>
      <c r="BL363"/>
      <c r="BM363"/>
      <c r="BN363"/>
      <c r="BO363"/>
    </row>
    <row r="364" spans="1:67" s="67" customFormat="1" ht="33" customHeight="1">
      <c r="A364" s="125">
        <f t="shared" si="97"/>
        <v>352</v>
      </c>
      <c r="B364" s="125"/>
      <c r="C364" s="126">
        <v>2</v>
      </c>
      <c r="D364" s="126">
        <v>3</v>
      </c>
      <c r="E364" s="126">
        <v>5</v>
      </c>
      <c r="F364" s="126">
        <v>7</v>
      </c>
      <c r="G364" s="126">
        <v>9</v>
      </c>
      <c r="H364" s="126"/>
      <c r="I364"/>
      <c r="J364" s="127">
        <f t="shared" si="101"/>
        <v>5</v>
      </c>
      <c r="K364" s="128">
        <f t="shared" si="102"/>
        <v>2</v>
      </c>
      <c r="L364" s="128" t="str">
        <f t="shared" si="96"/>
        <v>2.3</v>
      </c>
      <c r="M364" s="128" t="str">
        <f t="shared" si="96"/>
        <v>2.3.5</v>
      </c>
      <c r="N364" s="128" t="str">
        <f t="shared" si="96"/>
        <v>2.3.5.7</v>
      </c>
      <c r="O364" s="128" t="str">
        <f t="shared" si="96"/>
        <v>2.3.5.7.9</v>
      </c>
      <c r="P364" s="129" t="str">
        <f t="shared" si="96"/>
        <v>2.3.5.7.9</v>
      </c>
      <c r="Q364" s="130">
        <f t="shared" si="103"/>
        <v>1248.7</v>
      </c>
      <c r="R364" s="128">
        <f t="shared" si="94"/>
        <v>0</v>
      </c>
      <c r="S364" s="128">
        <f t="shared" si="94"/>
        <v>0</v>
      </c>
      <c r="T364" s="128">
        <f t="shared" si="94"/>
        <v>0</v>
      </c>
      <c r="U364" s="128">
        <f t="shared" si="94"/>
        <v>0</v>
      </c>
      <c r="V364" s="128">
        <f t="shared" si="94"/>
        <v>1248.7</v>
      </c>
      <c r="W364" s="131">
        <f t="shared" si="98"/>
        <v>1248.7</v>
      </c>
      <c r="X364" s="130">
        <f t="shared" si="104"/>
        <v>1553.26</v>
      </c>
      <c r="Y364" s="128">
        <f t="shared" si="95"/>
        <v>0</v>
      </c>
      <c r="Z364" s="128">
        <f t="shared" si="95"/>
        <v>0</v>
      </c>
      <c r="AA364" s="128">
        <f t="shared" si="95"/>
        <v>0</v>
      </c>
      <c r="AB364" s="128">
        <f t="shared" si="95"/>
        <v>0</v>
      </c>
      <c r="AC364" s="128">
        <f t="shared" si="95"/>
        <v>1553.26</v>
      </c>
      <c r="AD364" s="131">
        <f t="shared" si="99"/>
        <v>1553.26</v>
      </c>
      <c r="AE364" s="68"/>
      <c r="AF364" s="132"/>
      <c r="AG364" s="133" t="str">
        <f t="shared" si="108"/>
        <v>2.3.5.7.9</v>
      </c>
      <c r="AH364" s="154" t="s">
        <v>137</v>
      </c>
      <c r="AI364" s="135" t="s">
        <v>65</v>
      </c>
      <c r="AJ364" s="148" t="s">
        <v>370</v>
      </c>
      <c r="AK364" s="136" t="s">
        <v>371</v>
      </c>
      <c r="AL364" s="134" t="s">
        <v>205</v>
      </c>
      <c r="AM364" s="151">
        <v>2</v>
      </c>
      <c r="AN364" s="138">
        <v>624.35</v>
      </c>
      <c r="AO364" s="138">
        <f t="shared" si="100"/>
        <v>776.63</v>
      </c>
      <c r="AP364" s="139">
        <f t="shared" si="105"/>
        <v>1248.7</v>
      </c>
      <c r="AQ364" s="139">
        <f t="shared" si="106"/>
        <v>1553.26</v>
      </c>
      <c r="AR364" s="140" t="str">
        <f t="shared" si="107"/>
        <v>2.3.5.7.9</v>
      </c>
      <c r="AS364" s="141"/>
      <c r="AT364" s="142">
        <v>0.24390000000000001</v>
      </c>
      <c r="AU364" s="144">
        <f t="shared" si="109"/>
        <v>1248.7</v>
      </c>
      <c r="AV364" s="144">
        <f t="shared" si="110"/>
        <v>1553.26</v>
      </c>
      <c r="AW364" s="145"/>
      <c r="AX364"/>
      <c r="AY364"/>
      <c r="AZ364"/>
      <c r="BA364"/>
      <c r="BB364"/>
      <c r="BC364"/>
      <c r="BD364"/>
      <c r="BE364"/>
      <c r="BF364"/>
      <c r="BG364"/>
      <c r="BH364"/>
      <c r="BI364"/>
      <c r="BJ364"/>
      <c r="BK364"/>
      <c r="BL364"/>
      <c r="BM364"/>
      <c r="BN364"/>
      <c r="BO364"/>
    </row>
    <row r="365" spans="1:67" s="67" customFormat="1">
      <c r="A365" s="125">
        <f t="shared" si="97"/>
        <v>353</v>
      </c>
      <c r="B365" s="125"/>
      <c r="C365" s="126">
        <v>2</v>
      </c>
      <c r="D365" s="126">
        <v>3</v>
      </c>
      <c r="E365" s="126">
        <v>5</v>
      </c>
      <c r="F365" s="126">
        <v>7</v>
      </c>
      <c r="G365" s="126">
        <v>10</v>
      </c>
      <c r="H365" s="126"/>
      <c r="I365"/>
      <c r="J365" s="127">
        <f t="shared" si="101"/>
        <v>5</v>
      </c>
      <c r="K365" s="128">
        <f t="shared" si="102"/>
        <v>2</v>
      </c>
      <c r="L365" s="128" t="str">
        <f t="shared" si="96"/>
        <v>2.3</v>
      </c>
      <c r="M365" s="128" t="str">
        <f t="shared" si="96"/>
        <v>2.3.5</v>
      </c>
      <c r="N365" s="128" t="str">
        <f t="shared" si="96"/>
        <v>2.3.5.7</v>
      </c>
      <c r="O365" s="128" t="str">
        <f t="shared" si="96"/>
        <v>2.3.5.7.10</v>
      </c>
      <c r="P365" s="129" t="str">
        <f t="shared" si="96"/>
        <v>2.3.5.7.10</v>
      </c>
      <c r="Q365" s="130">
        <f t="shared" si="103"/>
        <v>167.73</v>
      </c>
      <c r="R365" s="128">
        <f t="shared" si="94"/>
        <v>0</v>
      </c>
      <c r="S365" s="128">
        <f t="shared" si="94"/>
        <v>0</v>
      </c>
      <c r="T365" s="128">
        <f t="shared" si="94"/>
        <v>0</v>
      </c>
      <c r="U365" s="128">
        <f t="shared" si="94"/>
        <v>0</v>
      </c>
      <c r="V365" s="128">
        <f t="shared" si="94"/>
        <v>167.73</v>
      </c>
      <c r="W365" s="131">
        <f t="shared" si="98"/>
        <v>167.73</v>
      </c>
      <c r="X365" s="130">
        <f t="shared" si="104"/>
        <v>208.64</v>
      </c>
      <c r="Y365" s="128">
        <f t="shared" si="95"/>
        <v>0</v>
      </c>
      <c r="Z365" s="128">
        <f t="shared" si="95"/>
        <v>0</v>
      </c>
      <c r="AA365" s="128">
        <f t="shared" si="95"/>
        <v>0</v>
      </c>
      <c r="AB365" s="128">
        <f t="shared" si="95"/>
        <v>0</v>
      </c>
      <c r="AC365" s="128">
        <f t="shared" si="95"/>
        <v>208.64</v>
      </c>
      <c r="AD365" s="131">
        <f t="shared" si="99"/>
        <v>208.64</v>
      </c>
      <c r="AE365" s="68"/>
      <c r="AF365" s="132"/>
      <c r="AG365" s="133" t="str">
        <f t="shared" si="108"/>
        <v>2.3.5.7.10</v>
      </c>
      <c r="AH365" s="154">
        <v>96616</v>
      </c>
      <c r="AI365" s="135" t="s">
        <v>62</v>
      </c>
      <c r="AJ365" s="148" t="s">
        <v>352</v>
      </c>
      <c r="AK365" s="136" t="s">
        <v>353</v>
      </c>
      <c r="AL365" s="134" t="s">
        <v>235</v>
      </c>
      <c r="AM365" s="151">
        <v>0.30800000000000005</v>
      </c>
      <c r="AN365" s="138">
        <v>544.57000000000005</v>
      </c>
      <c r="AO365" s="138">
        <f t="shared" si="100"/>
        <v>677.39</v>
      </c>
      <c r="AP365" s="139">
        <f t="shared" si="105"/>
        <v>167.73</v>
      </c>
      <c r="AQ365" s="139">
        <f t="shared" si="106"/>
        <v>208.64</v>
      </c>
      <c r="AR365" s="140" t="str">
        <f t="shared" si="107"/>
        <v>2.3.5.7.10</v>
      </c>
      <c r="AS365" s="141"/>
      <c r="AT365" s="142">
        <v>0.24390000000000001</v>
      </c>
      <c r="AU365" s="144">
        <f t="shared" si="109"/>
        <v>167.73</v>
      </c>
      <c r="AV365" s="144">
        <f t="shared" si="110"/>
        <v>208.64</v>
      </c>
      <c r="AW365" s="145"/>
      <c r="AX365"/>
      <c r="AY365"/>
      <c r="AZ365"/>
      <c r="BA365"/>
      <c r="BB365"/>
      <c r="BC365"/>
      <c r="BD365"/>
      <c r="BE365"/>
      <c r="BF365"/>
      <c r="BG365"/>
      <c r="BH365"/>
      <c r="BI365"/>
      <c r="BJ365"/>
      <c r="BK365"/>
      <c r="BL365"/>
      <c r="BM365"/>
      <c r="BN365"/>
      <c r="BO365"/>
    </row>
    <row r="366" spans="1:67" s="67" customFormat="1" ht="33">
      <c r="A366" s="125">
        <f t="shared" si="97"/>
        <v>354</v>
      </c>
      <c r="B366" s="125"/>
      <c r="C366" s="126">
        <v>2</v>
      </c>
      <c r="D366" s="126">
        <v>3</v>
      </c>
      <c r="E366" s="126">
        <v>5</v>
      </c>
      <c r="F366" s="126">
        <v>7</v>
      </c>
      <c r="G366" s="126">
        <v>11</v>
      </c>
      <c r="H366" s="126"/>
      <c r="I366"/>
      <c r="J366" s="127">
        <f t="shared" si="101"/>
        <v>5</v>
      </c>
      <c r="K366" s="128">
        <f t="shared" si="102"/>
        <v>2</v>
      </c>
      <c r="L366" s="128" t="str">
        <f t="shared" si="96"/>
        <v>2.3</v>
      </c>
      <c r="M366" s="128" t="str">
        <f t="shared" si="96"/>
        <v>2.3.5</v>
      </c>
      <c r="N366" s="128" t="str">
        <f t="shared" si="96"/>
        <v>2.3.5.7</v>
      </c>
      <c r="O366" s="128" t="str">
        <f t="shared" si="96"/>
        <v>2.3.5.7.11</v>
      </c>
      <c r="P366" s="129" t="str">
        <f t="shared" si="96"/>
        <v>2.3.5.7.11</v>
      </c>
      <c r="Q366" s="130">
        <f t="shared" si="103"/>
        <v>438.12</v>
      </c>
      <c r="R366" s="128">
        <f t="shared" si="94"/>
        <v>0</v>
      </c>
      <c r="S366" s="128">
        <f t="shared" si="94"/>
        <v>0</v>
      </c>
      <c r="T366" s="128">
        <f t="shared" si="94"/>
        <v>0</v>
      </c>
      <c r="U366" s="128">
        <f t="shared" si="94"/>
        <v>0</v>
      </c>
      <c r="V366" s="128">
        <f t="shared" si="94"/>
        <v>438.12</v>
      </c>
      <c r="W366" s="131">
        <f t="shared" si="98"/>
        <v>438.12</v>
      </c>
      <c r="X366" s="130">
        <f t="shared" si="104"/>
        <v>544.91999999999996</v>
      </c>
      <c r="Y366" s="128">
        <f t="shared" si="95"/>
        <v>0</v>
      </c>
      <c r="Z366" s="128">
        <f t="shared" si="95"/>
        <v>0</v>
      </c>
      <c r="AA366" s="128">
        <f t="shared" si="95"/>
        <v>0</v>
      </c>
      <c r="AB366" s="128">
        <f t="shared" si="95"/>
        <v>0</v>
      </c>
      <c r="AC366" s="128">
        <f t="shared" si="95"/>
        <v>544.91999999999996</v>
      </c>
      <c r="AD366" s="131">
        <f t="shared" si="99"/>
        <v>544.91999999999996</v>
      </c>
      <c r="AE366" s="68"/>
      <c r="AF366" s="132"/>
      <c r="AG366" s="133" t="str">
        <f t="shared" si="108"/>
        <v>2.3.5.7.11</v>
      </c>
      <c r="AH366" s="156" t="s">
        <v>128</v>
      </c>
      <c r="AI366" s="135" t="s">
        <v>65</v>
      </c>
      <c r="AJ366" s="148" t="s">
        <v>354</v>
      </c>
      <c r="AK366" s="136" t="s">
        <v>355</v>
      </c>
      <c r="AL366" s="134" t="s">
        <v>215</v>
      </c>
      <c r="AM366" s="151">
        <v>12</v>
      </c>
      <c r="AN366" s="138">
        <v>36.51</v>
      </c>
      <c r="AO366" s="138">
        <f t="shared" si="100"/>
        <v>45.41</v>
      </c>
      <c r="AP366" s="139">
        <f t="shared" si="105"/>
        <v>438.12</v>
      </c>
      <c r="AQ366" s="139">
        <f t="shared" si="106"/>
        <v>544.91999999999996</v>
      </c>
      <c r="AR366" s="140" t="str">
        <f t="shared" si="107"/>
        <v>2.3.5.7.11</v>
      </c>
      <c r="AS366" s="141"/>
      <c r="AT366" s="142">
        <v>0.24390000000000001</v>
      </c>
      <c r="AU366" s="144">
        <f t="shared" si="109"/>
        <v>438.12</v>
      </c>
      <c r="AV366" s="144">
        <f t="shared" si="110"/>
        <v>544.91999999999996</v>
      </c>
      <c r="AW366" s="145"/>
      <c r="AX366"/>
      <c r="AY366"/>
      <c r="AZ366"/>
      <c r="BA366"/>
      <c r="BB366"/>
      <c r="BC366"/>
      <c r="BD366"/>
      <c r="BE366"/>
      <c r="BF366"/>
      <c r="BG366"/>
      <c r="BH366"/>
      <c r="BI366"/>
      <c r="BJ366"/>
      <c r="BK366"/>
      <c r="BL366"/>
      <c r="BM366"/>
      <c r="BN366"/>
      <c r="BO366"/>
    </row>
    <row r="367" spans="1:67" s="67" customFormat="1">
      <c r="A367" s="125">
        <f t="shared" si="97"/>
        <v>355</v>
      </c>
      <c r="B367" s="125" t="s">
        <v>90</v>
      </c>
      <c r="C367" s="126">
        <v>2</v>
      </c>
      <c r="D367" s="126">
        <v>3</v>
      </c>
      <c r="E367" s="126">
        <v>5</v>
      </c>
      <c r="F367" s="126">
        <v>8</v>
      </c>
      <c r="G367" s="126"/>
      <c r="H367" s="126"/>
      <c r="I367"/>
      <c r="J367" s="127">
        <f t="shared" si="101"/>
        <v>4</v>
      </c>
      <c r="K367" s="128">
        <f t="shared" si="102"/>
        <v>2</v>
      </c>
      <c r="L367" s="128" t="str">
        <f t="shared" si="96"/>
        <v>2.3</v>
      </c>
      <c r="M367" s="128" t="str">
        <f t="shared" si="96"/>
        <v>2.3.5</v>
      </c>
      <c r="N367" s="128" t="str">
        <f t="shared" si="96"/>
        <v>2.3.5.8</v>
      </c>
      <c r="O367" s="128" t="str">
        <f t="shared" si="96"/>
        <v>2.3.5.8</v>
      </c>
      <c r="P367" s="129" t="str">
        <f t="shared" si="96"/>
        <v>2.3.5.8</v>
      </c>
      <c r="Q367" s="130">
        <f t="shared" si="103"/>
        <v>0</v>
      </c>
      <c r="R367" s="128">
        <f t="shared" ref="R367:V392" si="111">IF($J367=R$9,SUMIF(K$10:K$394,$AG367,$Q$10:$Q$394),0)</f>
        <v>0</v>
      </c>
      <c r="S367" s="128">
        <f t="shared" si="111"/>
        <v>0</v>
      </c>
      <c r="T367" s="128">
        <f t="shared" si="111"/>
        <v>0</v>
      </c>
      <c r="U367" s="128">
        <f t="shared" si="111"/>
        <v>104141.11</v>
      </c>
      <c r="V367" s="128">
        <f t="shared" si="111"/>
        <v>0</v>
      </c>
      <c r="W367" s="131">
        <f t="shared" si="98"/>
        <v>0</v>
      </c>
      <c r="X367" s="130">
        <f t="shared" si="104"/>
        <v>0</v>
      </c>
      <c r="Y367" s="128">
        <f t="shared" ref="Y367:AC392" si="112">IF($J367=Y$9,SUMIF(K$10:K$394,$AG367,$X$10:$X$394),0)</f>
        <v>0</v>
      </c>
      <c r="Z367" s="128">
        <f t="shared" si="112"/>
        <v>0</v>
      </c>
      <c r="AA367" s="128">
        <f t="shared" si="112"/>
        <v>0</v>
      </c>
      <c r="AB367" s="128">
        <f t="shared" si="112"/>
        <v>129540.67000000001</v>
      </c>
      <c r="AC367" s="128">
        <f t="shared" si="112"/>
        <v>0</v>
      </c>
      <c r="AD367" s="131">
        <f t="shared" si="99"/>
        <v>0</v>
      </c>
      <c r="AE367" s="68"/>
      <c r="AF367" s="132"/>
      <c r="AG367" s="133" t="str">
        <f t="shared" si="108"/>
        <v>2.3.5.8</v>
      </c>
      <c r="AH367" s="154"/>
      <c r="AI367" s="135" t="s">
        <v>73</v>
      </c>
      <c r="AJ367" s="148" t="s">
        <v>190</v>
      </c>
      <c r="AK367" s="136" t="s">
        <v>127</v>
      </c>
      <c r="AL367" s="134"/>
      <c r="AM367" s="151">
        <v>0</v>
      </c>
      <c r="AN367" s="138"/>
      <c r="AO367" s="138">
        <f t="shared" si="100"/>
        <v>0</v>
      </c>
      <c r="AP367" s="139">
        <f t="shared" si="105"/>
        <v>104141.11</v>
      </c>
      <c r="AQ367" s="139">
        <f t="shared" si="106"/>
        <v>129540.67000000001</v>
      </c>
      <c r="AR367" s="140" t="str">
        <f t="shared" si="107"/>
        <v>2.3.5.8</v>
      </c>
      <c r="AS367" s="141" t="s">
        <v>73</v>
      </c>
      <c r="AT367" s="142">
        <v>0</v>
      </c>
      <c r="AU367" s="144" t="str">
        <f t="shared" si="109"/>
        <v/>
      </c>
      <c r="AV367" s="144">
        <f t="shared" si="110"/>
        <v>0</v>
      </c>
      <c r="AW367" s="145"/>
      <c r="AX367"/>
      <c r="AY367"/>
      <c r="AZ367"/>
      <c r="BA367"/>
      <c r="BB367"/>
      <c r="BC367"/>
      <c r="BD367"/>
      <c r="BE367"/>
      <c r="BF367"/>
      <c r="BG367"/>
      <c r="BH367"/>
      <c r="BI367"/>
      <c r="BJ367"/>
      <c r="BK367"/>
      <c r="BL367"/>
      <c r="BM367"/>
      <c r="BN367"/>
      <c r="BO367"/>
    </row>
    <row r="368" spans="1:67" s="67" customFormat="1" ht="33">
      <c r="A368" s="125">
        <f t="shared" si="97"/>
        <v>356</v>
      </c>
      <c r="B368" s="125"/>
      <c r="C368" s="126">
        <v>2</v>
      </c>
      <c r="D368" s="126">
        <v>3</v>
      </c>
      <c r="E368" s="126">
        <v>5</v>
      </c>
      <c r="F368" s="126">
        <v>8</v>
      </c>
      <c r="G368" s="126">
        <v>1</v>
      </c>
      <c r="H368" s="126"/>
      <c r="I368"/>
      <c r="J368" s="127">
        <f t="shared" si="101"/>
        <v>5</v>
      </c>
      <c r="K368" s="128">
        <f t="shared" si="102"/>
        <v>2</v>
      </c>
      <c r="L368" s="128" t="str">
        <f t="shared" si="96"/>
        <v>2.3</v>
      </c>
      <c r="M368" s="128" t="str">
        <f t="shared" si="96"/>
        <v>2.3.5</v>
      </c>
      <c r="N368" s="128" t="str">
        <f t="shared" si="96"/>
        <v>2.3.5.8</v>
      </c>
      <c r="O368" s="128" t="str">
        <f t="shared" si="96"/>
        <v>2.3.5.8.1</v>
      </c>
      <c r="P368" s="129" t="str">
        <f t="shared" si="96"/>
        <v>2.3.5.8.1</v>
      </c>
      <c r="Q368" s="130">
        <f t="shared" si="103"/>
        <v>501.3</v>
      </c>
      <c r="R368" s="128">
        <f t="shared" si="111"/>
        <v>0</v>
      </c>
      <c r="S368" s="128">
        <f t="shared" si="111"/>
        <v>0</v>
      </c>
      <c r="T368" s="128">
        <f t="shared" si="111"/>
        <v>0</v>
      </c>
      <c r="U368" s="128">
        <f t="shared" si="111"/>
        <v>0</v>
      </c>
      <c r="V368" s="128">
        <f t="shared" si="111"/>
        <v>501.3</v>
      </c>
      <c r="W368" s="131">
        <f t="shared" si="98"/>
        <v>501.3</v>
      </c>
      <c r="X368" s="130">
        <f t="shared" si="104"/>
        <v>623.70000000000005</v>
      </c>
      <c r="Y368" s="128">
        <f t="shared" si="112"/>
        <v>0</v>
      </c>
      <c r="Z368" s="128">
        <f t="shared" si="112"/>
        <v>0</v>
      </c>
      <c r="AA368" s="128">
        <f t="shared" si="112"/>
        <v>0</v>
      </c>
      <c r="AB368" s="128">
        <f t="shared" si="112"/>
        <v>0</v>
      </c>
      <c r="AC368" s="128">
        <f t="shared" si="112"/>
        <v>623.70000000000005</v>
      </c>
      <c r="AD368" s="131">
        <f t="shared" si="99"/>
        <v>623.70000000000005</v>
      </c>
      <c r="AE368" s="68"/>
      <c r="AF368" s="132"/>
      <c r="AG368" s="133" t="str">
        <f t="shared" si="108"/>
        <v>2.3.5.8.1</v>
      </c>
      <c r="AH368" s="150">
        <v>92915</v>
      </c>
      <c r="AI368" s="135" t="s">
        <v>62</v>
      </c>
      <c r="AJ368" s="148" t="s">
        <v>339</v>
      </c>
      <c r="AK368" s="136" t="s">
        <v>340</v>
      </c>
      <c r="AL368" s="134" t="s">
        <v>341</v>
      </c>
      <c r="AM368" s="151">
        <v>30</v>
      </c>
      <c r="AN368" s="138">
        <v>16.71</v>
      </c>
      <c r="AO368" s="138">
        <f t="shared" si="100"/>
        <v>20.79</v>
      </c>
      <c r="AP368" s="139">
        <f t="shared" si="105"/>
        <v>501.3</v>
      </c>
      <c r="AQ368" s="139">
        <f t="shared" si="106"/>
        <v>623.70000000000005</v>
      </c>
      <c r="AR368" s="140" t="str">
        <f t="shared" si="107"/>
        <v>2.3.5.8.1</v>
      </c>
      <c r="AS368" s="141"/>
      <c r="AT368" s="142">
        <v>0.24390000000000001</v>
      </c>
      <c r="AU368" s="144">
        <f t="shared" si="109"/>
        <v>501.3</v>
      </c>
      <c r="AV368" s="144">
        <f t="shared" si="110"/>
        <v>623.70000000000005</v>
      </c>
      <c r="AW368" s="145"/>
      <c r="AX368"/>
      <c r="AY368"/>
      <c r="AZ368"/>
      <c r="BA368"/>
      <c r="BB368"/>
      <c r="BC368"/>
      <c r="BD368"/>
      <c r="BE368"/>
      <c r="BF368"/>
      <c r="BG368"/>
      <c r="BH368"/>
      <c r="BI368"/>
      <c r="BJ368"/>
      <c r="BK368"/>
      <c r="BL368"/>
      <c r="BM368"/>
      <c r="BN368"/>
      <c r="BO368"/>
    </row>
    <row r="369" spans="1:67" s="67" customFormat="1" ht="33">
      <c r="A369" s="125">
        <f t="shared" si="97"/>
        <v>357</v>
      </c>
      <c r="B369" s="125"/>
      <c r="C369" s="126">
        <v>2</v>
      </c>
      <c r="D369" s="126">
        <v>3</v>
      </c>
      <c r="E369" s="126">
        <v>5</v>
      </c>
      <c r="F369" s="126">
        <v>8</v>
      </c>
      <c r="G369" s="126">
        <v>2</v>
      </c>
      <c r="H369" s="126"/>
      <c r="I369"/>
      <c r="J369" s="127">
        <f t="shared" si="101"/>
        <v>5</v>
      </c>
      <c r="K369" s="128">
        <f t="shared" si="102"/>
        <v>2</v>
      </c>
      <c r="L369" s="128" t="str">
        <f t="shared" si="96"/>
        <v>2.3</v>
      </c>
      <c r="M369" s="128" t="str">
        <f t="shared" si="96"/>
        <v>2.3.5</v>
      </c>
      <c r="N369" s="128" t="str">
        <f t="shared" si="96"/>
        <v>2.3.5.8</v>
      </c>
      <c r="O369" s="128" t="str">
        <f t="shared" si="96"/>
        <v>2.3.5.8.2</v>
      </c>
      <c r="P369" s="129" t="str">
        <f t="shared" si="96"/>
        <v>2.3.5.8.2</v>
      </c>
      <c r="Q369" s="130">
        <f t="shared" si="103"/>
        <v>678.25</v>
      </c>
      <c r="R369" s="128">
        <f t="shared" si="111"/>
        <v>0</v>
      </c>
      <c r="S369" s="128">
        <f t="shared" si="111"/>
        <v>0</v>
      </c>
      <c r="T369" s="128">
        <f t="shared" si="111"/>
        <v>0</v>
      </c>
      <c r="U369" s="128">
        <f t="shared" si="111"/>
        <v>0</v>
      </c>
      <c r="V369" s="128">
        <f t="shared" si="111"/>
        <v>678.25</v>
      </c>
      <c r="W369" s="131">
        <f t="shared" si="98"/>
        <v>678.25</v>
      </c>
      <c r="X369" s="130">
        <f t="shared" si="104"/>
        <v>843.84</v>
      </c>
      <c r="Y369" s="128">
        <f t="shared" si="112"/>
        <v>0</v>
      </c>
      <c r="Z369" s="128">
        <f t="shared" si="112"/>
        <v>0</v>
      </c>
      <c r="AA369" s="128">
        <f t="shared" si="112"/>
        <v>0</v>
      </c>
      <c r="AB369" s="128">
        <f t="shared" si="112"/>
        <v>0</v>
      </c>
      <c r="AC369" s="128">
        <f t="shared" si="112"/>
        <v>843.84</v>
      </c>
      <c r="AD369" s="131">
        <f t="shared" si="99"/>
        <v>843.84</v>
      </c>
      <c r="AE369" s="68"/>
      <c r="AF369" s="132"/>
      <c r="AG369" s="133" t="str">
        <f t="shared" si="108"/>
        <v>2.3.5.8.2</v>
      </c>
      <c r="AH369" s="150">
        <v>92916</v>
      </c>
      <c r="AI369" s="135" t="s">
        <v>62</v>
      </c>
      <c r="AJ369" s="148" t="s">
        <v>342</v>
      </c>
      <c r="AK369" s="136" t="s">
        <v>343</v>
      </c>
      <c r="AL369" s="134" t="s">
        <v>341</v>
      </c>
      <c r="AM369" s="151">
        <v>42.9</v>
      </c>
      <c r="AN369" s="138">
        <v>15.81</v>
      </c>
      <c r="AO369" s="138">
        <f t="shared" si="100"/>
        <v>19.670000000000002</v>
      </c>
      <c r="AP369" s="139">
        <f t="shared" si="105"/>
        <v>678.25</v>
      </c>
      <c r="AQ369" s="139">
        <f t="shared" si="106"/>
        <v>843.84</v>
      </c>
      <c r="AR369" s="140" t="str">
        <f t="shared" si="107"/>
        <v>2.3.5.8.2</v>
      </c>
      <c r="AS369" s="141"/>
      <c r="AT369" s="142">
        <v>0.24390000000000001</v>
      </c>
      <c r="AU369" s="144">
        <f t="shared" si="109"/>
        <v>678.25</v>
      </c>
      <c r="AV369" s="144">
        <f t="shared" si="110"/>
        <v>843.84</v>
      </c>
      <c r="AW369" s="145"/>
      <c r="AX369"/>
      <c r="AY369"/>
      <c r="AZ369"/>
      <c r="BA369"/>
      <c r="BB369"/>
      <c r="BC369"/>
      <c r="BD369"/>
      <c r="BE369"/>
      <c r="BF369"/>
      <c r="BG369"/>
      <c r="BH369"/>
      <c r="BI369"/>
      <c r="BJ369"/>
      <c r="BK369"/>
      <c r="BL369"/>
      <c r="BM369"/>
      <c r="BN369"/>
      <c r="BO369"/>
    </row>
    <row r="370" spans="1:67" s="67" customFormat="1" ht="33">
      <c r="A370" s="125">
        <f t="shared" si="97"/>
        <v>358</v>
      </c>
      <c r="B370" s="125"/>
      <c r="C370" s="126">
        <v>2</v>
      </c>
      <c r="D370" s="126">
        <v>3</v>
      </c>
      <c r="E370" s="126">
        <v>5</v>
      </c>
      <c r="F370" s="126">
        <v>8</v>
      </c>
      <c r="G370" s="126">
        <v>3</v>
      </c>
      <c r="H370" s="126"/>
      <c r="I370"/>
      <c r="J370" s="127">
        <f t="shared" si="101"/>
        <v>5</v>
      </c>
      <c r="K370" s="128">
        <f t="shared" si="102"/>
        <v>2</v>
      </c>
      <c r="L370" s="128" t="str">
        <f t="shared" ref="L370:P391" si="113">IF(D370&lt;&gt;"",CONCATENATE(K370,".",D370),K370)</f>
        <v>2.3</v>
      </c>
      <c r="M370" s="128" t="str">
        <f t="shared" si="113"/>
        <v>2.3.5</v>
      </c>
      <c r="N370" s="128" t="str">
        <f t="shared" si="113"/>
        <v>2.3.5.8</v>
      </c>
      <c r="O370" s="128" t="str">
        <f t="shared" si="113"/>
        <v>2.3.5.8.3</v>
      </c>
      <c r="P370" s="129" t="str">
        <f t="shared" si="113"/>
        <v>2.3.5.8.3</v>
      </c>
      <c r="Q370" s="130">
        <f t="shared" si="103"/>
        <v>14521.82</v>
      </c>
      <c r="R370" s="128">
        <f t="shared" si="111"/>
        <v>0</v>
      </c>
      <c r="S370" s="128">
        <f t="shared" si="111"/>
        <v>0</v>
      </c>
      <c r="T370" s="128">
        <f t="shared" si="111"/>
        <v>0</v>
      </c>
      <c r="U370" s="128">
        <f t="shared" si="111"/>
        <v>0</v>
      </c>
      <c r="V370" s="128">
        <f t="shared" si="111"/>
        <v>14521.82</v>
      </c>
      <c r="W370" s="131">
        <f t="shared" si="98"/>
        <v>14521.82</v>
      </c>
      <c r="X370" s="130">
        <f t="shared" si="104"/>
        <v>18061.810000000001</v>
      </c>
      <c r="Y370" s="128">
        <f t="shared" si="112"/>
        <v>0</v>
      </c>
      <c r="Z370" s="128">
        <f t="shared" si="112"/>
        <v>0</v>
      </c>
      <c r="AA370" s="128">
        <f t="shared" si="112"/>
        <v>0</v>
      </c>
      <c r="AB370" s="128">
        <f t="shared" si="112"/>
        <v>0</v>
      </c>
      <c r="AC370" s="128">
        <f t="shared" si="112"/>
        <v>18061.810000000001</v>
      </c>
      <c r="AD370" s="131">
        <f t="shared" si="99"/>
        <v>18061.810000000001</v>
      </c>
      <c r="AE370" s="68"/>
      <c r="AF370" s="132"/>
      <c r="AG370" s="133" t="str">
        <f t="shared" si="108"/>
        <v>2.3.5.8.3</v>
      </c>
      <c r="AH370" s="150">
        <v>92917</v>
      </c>
      <c r="AI370" s="135" t="s">
        <v>62</v>
      </c>
      <c r="AJ370" s="148" t="s">
        <v>344</v>
      </c>
      <c r="AK370" s="136" t="s">
        <v>345</v>
      </c>
      <c r="AL370" s="134" t="s">
        <v>341</v>
      </c>
      <c r="AM370" s="151">
        <v>977.9</v>
      </c>
      <c r="AN370" s="138">
        <v>14.85</v>
      </c>
      <c r="AO370" s="138">
        <f t="shared" si="100"/>
        <v>18.47</v>
      </c>
      <c r="AP370" s="139">
        <f t="shared" si="105"/>
        <v>14521.82</v>
      </c>
      <c r="AQ370" s="139">
        <f t="shared" si="106"/>
        <v>18061.810000000001</v>
      </c>
      <c r="AR370" s="140" t="str">
        <f t="shared" si="107"/>
        <v>2.3.5.8.3</v>
      </c>
      <c r="AS370" s="141"/>
      <c r="AT370" s="142">
        <v>0.24390000000000001</v>
      </c>
      <c r="AU370" s="144">
        <f t="shared" si="109"/>
        <v>14521.82</v>
      </c>
      <c r="AV370" s="144">
        <f t="shared" si="110"/>
        <v>18061.810000000001</v>
      </c>
      <c r="AW370" s="145"/>
      <c r="AX370"/>
      <c r="AY370"/>
      <c r="AZ370"/>
      <c r="BA370"/>
      <c r="BB370"/>
      <c r="BC370"/>
      <c r="BD370"/>
      <c r="BE370"/>
      <c r="BF370"/>
      <c r="BG370"/>
      <c r="BH370"/>
      <c r="BI370"/>
      <c r="BJ370"/>
      <c r="BK370"/>
      <c r="BL370"/>
      <c r="BM370"/>
      <c r="BN370"/>
      <c r="BO370"/>
    </row>
    <row r="371" spans="1:67" s="67" customFormat="1" ht="33">
      <c r="A371" s="125">
        <f t="shared" si="97"/>
        <v>359</v>
      </c>
      <c r="B371" s="125"/>
      <c r="C371" s="126">
        <v>2</v>
      </c>
      <c r="D371" s="126">
        <v>3</v>
      </c>
      <c r="E371" s="126">
        <v>5</v>
      </c>
      <c r="F371" s="126">
        <v>8</v>
      </c>
      <c r="G371" s="126">
        <v>4</v>
      </c>
      <c r="H371" s="126"/>
      <c r="I371"/>
      <c r="J371" s="127">
        <f t="shared" si="101"/>
        <v>5</v>
      </c>
      <c r="K371" s="128">
        <f t="shared" si="102"/>
        <v>2</v>
      </c>
      <c r="L371" s="128" t="str">
        <f t="shared" si="113"/>
        <v>2.3</v>
      </c>
      <c r="M371" s="128" t="str">
        <f t="shared" si="113"/>
        <v>2.3.5</v>
      </c>
      <c r="N371" s="128" t="str">
        <f t="shared" si="113"/>
        <v>2.3.5.8</v>
      </c>
      <c r="O371" s="128" t="str">
        <f t="shared" si="113"/>
        <v>2.3.5.8.4</v>
      </c>
      <c r="P371" s="129" t="str">
        <f t="shared" si="113"/>
        <v>2.3.5.8.4</v>
      </c>
      <c r="Q371" s="130">
        <f t="shared" si="103"/>
        <v>5373.26</v>
      </c>
      <c r="R371" s="128">
        <f t="shared" si="111"/>
        <v>0</v>
      </c>
      <c r="S371" s="128">
        <f t="shared" si="111"/>
        <v>0</v>
      </c>
      <c r="T371" s="128">
        <f t="shared" si="111"/>
        <v>0</v>
      </c>
      <c r="U371" s="128">
        <f t="shared" si="111"/>
        <v>0</v>
      </c>
      <c r="V371" s="128">
        <f t="shared" si="111"/>
        <v>5373.26</v>
      </c>
      <c r="W371" s="131">
        <f t="shared" si="98"/>
        <v>5373.26</v>
      </c>
      <c r="X371" s="130">
        <f t="shared" si="104"/>
        <v>6685.44</v>
      </c>
      <c r="Y371" s="128">
        <f t="shared" si="112"/>
        <v>0</v>
      </c>
      <c r="Z371" s="128">
        <f t="shared" si="112"/>
        <v>0</v>
      </c>
      <c r="AA371" s="128">
        <f t="shared" si="112"/>
        <v>0</v>
      </c>
      <c r="AB371" s="128">
        <f t="shared" si="112"/>
        <v>0</v>
      </c>
      <c r="AC371" s="128">
        <f t="shared" si="112"/>
        <v>6685.44</v>
      </c>
      <c r="AD371" s="131">
        <f t="shared" si="99"/>
        <v>6685.44</v>
      </c>
      <c r="AE371" s="68"/>
      <c r="AF371" s="132"/>
      <c r="AG371" s="133" t="str">
        <f t="shared" si="108"/>
        <v>2.3.5.8.4</v>
      </c>
      <c r="AH371" s="150">
        <v>92921</v>
      </c>
      <c r="AI371" s="135" t="s">
        <v>62</v>
      </c>
      <c r="AJ371" s="148" t="s">
        <v>346</v>
      </c>
      <c r="AK371" s="136" t="s">
        <v>347</v>
      </c>
      <c r="AL371" s="134" t="s">
        <v>341</v>
      </c>
      <c r="AM371" s="151">
        <v>478.9</v>
      </c>
      <c r="AN371" s="138">
        <v>11.22</v>
      </c>
      <c r="AO371" s="138">
        <f t="shared" si="100"/>
        <v>13.96</v>
      </c>
      <c r="AP371" s="139">
        <f t="shared" si="105"/>
        <v>5373.26</v>
      </c>
      <c r="AQ371" s="139">
        <f t="shared" si="106"/>
        <v>6685.44</v>
      </c>
      <c r="AR371" s="140" t="str">
        <f t="shared" si="107"/>
        <v>2.3.5.8.4</v>
      </c>
      <c r="AS371" s="141"/>
      <c r="AT371" s="142">
        <v>0.24390000000000001</v>
      </c>
      <c r="AU371" s="144">
        <f t="shared" si="109"/>
        <v>5373.26</v>
      </c>
      <c r="AV371" s="144">
        <f t="shared" si="110"/>
        <v>6685.44</v>
      </c>
      <c r="AW371" s="145"/>
      <c r="AX371"/>
      <c r="AY371"/>
      <c r="AZ371"/>
      <c r="BA371"/>
      <c r="BB371"/>
      <c r="BC371"/>
      <c r="BD371"/>
      <c r="BE371"/>
      <c r="BF371"/>
      <c r="BG371"/>
      <c r="BH371"/>
      <c r="BI371"/>
      <c r="BJ371"/>
      <c r="BK371"/>
      <c r="BL371"/>
      <c r="BM371"/>
      <c r="BN371"/>
      <c r="BO371"/>
    </row>
    <row r="372" spans="1:67" s="67" customFormat="1" ht="33">
      <c r="A372" s="125">
        <f t="shared" si="97"/>
        <v>360</v>
      </c>
      <c r="B372" s="125"/>
      <c r="C372" s="126">
        <v>2</v>
      </c>
      <c r="D372" s="126">
        <v>3</v>
      </c>
      <c r="E372" s="126">
        <v>5</v>
      </c>
      <c r="F372" s="126">
        <v>8</v>
      </c>
      <c r="G372" s="126">
        <v>5</v>
      </c>
      <c r="H372" s="126"/>
      <c r="I372"/>
      <c r="J372" s="127">
        <f t="shared" si="101"/>
        <v>5</v>
      </c>
      <c r="K372" s="128">
        <f t="shared" si="102"/>
        <v>2</v>
      </c>
      <c r="L372" s="128" t="str">
        <f t="shared" si="113"/>
        <v>2.3</v>
      </c>
      <c r="M372" s="128" t="str">
        <f t="shared" si="113"/>
        <v>2.3.5</v>
      </c>
      <c r="N372" s="128" t="str">
        <f t="shared" si="113"/>
        <v>2.3.5.8</v>
      </c>
      <c r="O372" s="128" t="str">
        <f t="shared" si="113"/>
        <v>2.3.5.8.5</v>
      </c>
      <c r="P372" s="129" t="str">
        <f t="shared" si="113"/>
        <v>2.3.5.8.5</v>
      </c>
      <c r="Q372" s="130">
        <f t="shared" si="103"/>
        <v>31138.87</v>
      </c>
      <c r="R372" s="128">
        <f t="shared" si="111"/>
        <v>0</v>
      </c>
      <c r="S372" s="128">
        <f t="shared" si="111"/>
        <v>0</v>
      </c>
      <c r="T372" s="128">
        <f t="shared" si="111"/>
        <v>0</v>
      </c>
      <c r="U372" s="128">
        <f t="shared" si="111"/>
        <v>0</v>
      </c>
      <c r="V372" s="128">
        <f t="shared" si="111"/>
        <v>31138.87</v>
      </c>
      <c r="W372" s="131">
        <f t="shared" si="98"/>
        <v>31138.87</v>
      </c>
      <c r="X372" s="130">
        <f t="shared" si="104"/>
        <v>38733.050000000003</v>
      </c>
      <c r="Y372" s="128">
        <f t="shared" si="112"/>
        <v>0</v>
      </c>
      <c r="Z372" s="128">
        <f t="shared" si="112"/>
        <v>0</v>
      </c>
      <c r="AA372" s="128">
        <f t="shared" si="112"/>
        <v>0</v>
      </c>
      <c r="AB372" s="128">
        <f t="shared" si="112"/>
        <v>0</v>
      </c>
      <c r="AC372" s="128">
        <f t="shared" si="112"/>
        <v>38733.050000000003</v>
      </c>
      <c r="AD372" s="131">
        <f t="shared" si="99"/>
        <v>38733.050000000003</v>
      </c>
      <c r="AE372" s="68"/>
      <c r="AF372" s="132"/>
      <c r="AG372" s="133" t="str">
        <f t="shared" si="108"/>
        <v>2.3.5.8.5</v>
      </c>
      <c r="AH372" s="154">
        <v>92415</v>
      </c>
      <c r="AI372" s="135" t="s">
        <v>62</v>
      </c>
      <c r="AJ372" s="148" t="s">
        <v>348</v>
      </c>
      <c r="AK372" s="136" t="s">
        <v>349</v>
      </c>
      <c r="AL372" s="134" t="s">
        <v>210</v>
      </c>
      <c r="AM372" s="151">
        <v>229.57</v>
      </c>
      <c r="AN372" s="138">
        <v>135.63999999999999</v>
      </c>
      <c r="AO372" s="138">
        <f t="shared" si="100"/>
        <v>168.72</v>
      </c>
      <c r="AP372" s="139">
        <f t="shared" si="105"/>
        <v>31138.87</v>
      </c>
      <c r="AQ372" s="139">
        <f t="shared" si="106"/>
        <v>38733.050000000003</v>
      </c>
      <c r="AR372" s="140" t="str">
        <f t="shared" si="107"/>
        <v>2.3.5.8.5</v>
      </c>
      <c r="AS372" s="141"/>
      <c r="AT372" s="142">
        <v>0.24390000000000001</v>
      </c>
      <c r="AU372" s="144">
        <f t="shared" si="109"/>
        <v>31138.87</v>
      </c>
      <c r="AV372" s="144">
        <f t="shared" si="110"/>
        <v>38733.050000000003</v>
      </c>
      <c r="AW372" s="145"/>
      <c r="AX372"/>
      <c r="AY372"/>
      <c r="AZ372"/>
      <c r="BA372"/>
      <c r="BB372"/>
      <c r="BC372"/>
      <c r="BD372"/>
      <c r="BE372"/>
      <c r="BF372"/>
      <c r="BG372"/>
      <c r="BH372"/>
      <c r="BI372"/>
      <c r="BJ372"/>
      <c r="BK372"/>
      <c r="BL372"/>
      <c r="BM372"/>
      <c r="BN372"/>
      <c r="BO372"/>
    </row>
    <row r="373" spans="1:67" s="67" customFormat="1" ht="33">
      <c r="A373" s="125">
        <f t="shared" si="97"/>
        <v>361</v>
      </c>
      <c r="B373" s="125"/>
      <c r="C373" s="126">
        <v>2</v>
      </c>
      <c r="D373" s="126">
        <v>3</v>
      </c>
      <c r="E373" s="126">
        <v>5</v>
      </c>
      <c r="F373" s="126">
        <v>8</v>
      </c>
      <c r="G373" s="126">
        <v>6</v>
      </c>
      <c r="H373" s="126"/>
      <c r="I373"/>
      <c r="J373" s="127">
        <f t="shared" si="101"/>
        <v>5</v>
      </c>
      <c r="K373" s="128">
        <f t="shared" si="102"/>
        <v>2</v>
      </c>
      <c r="L373" s="128" t="str">
        <f t="shared" si="113"/>
        <v>2.3</v>
      </c>
      <c r="M373" s="128" t="str">
        <f t="shared" si="113"/>
        <v>2.3.5</v>
      </c>
      <c r="N373" s="128" t="str">
        <f t="shared" si="113"/>
        <v>2.3.5.8</v>
      </c>
      <c r="O373" s="128" t="str">
        <f t="shared" si="113"/>
        <v>2.3.5.8.6</v>
      </c>
      <c r="P373" s="129" t="str">
        <f t="shared" si="113"/>
        <v>2.3.5.8.6</v>
      </c>
      <c r="Q373" s="130">
        <f t="shared" si="103"/>
        <v>22603.88</v>
      </c>
      <c r="R373" s="128">
        <f t="shared" si="111"/>
        <v>0</v>
      </c>
      <c r="S373" s="128">
        <f t="shared" si="111"/>
        <v>0</v>
      </c>
      <c r="T373" s="128">
        <f t="shared" si="111"/>
        <v>0</v>
      </c>
      <c r="U373" s="128">
        <f t="shared" si="111"/>
        <v>0</v>
      </c>
      <c r="V373" s="128">
        <f t="shared" si="111"/>
        <v>22603.88</v>
      </c>
      <c r="W373" s="131">
        <f t="shared" si="98"/>
        <v>22603.88</v>
      </c>
      <c r="X373" s="130">
        <f t="shared" si="104"/>
        <v>28116.9</v>
      </c>
      <c r="Y373" s="128">
        <f t="shared" si="112"/>
        <v>0</v>
      </c>
      <c r="Z373" s="128">
        <f t="shared" si="112"/>
        <v>0</v>
      </c>
      <c r="AA373" s="128">
        <f t="shared" si="112"/>
        <v>0</v>
      </c>
      <c r="AB373" s="128">
        <f t="shared" si="112"/>
        <v>0</v>
      </c>
      <c r="AC373" s="128">
        <f t="shared" si="112"/>
        <v>28116.9</v>
      </c>
      <c r="AD373" s="131">
        <f t="shared" si="99"/>
        <v>28116.9</v>
      </c>
      <c r="AE373" s="68"/>
      <c r="AF373" s="132"/>
      <c r="AG373" s="133" t="str">
        <f t="shared" si="108"/>
        <v>2.3.5.8.6</v>
      </c>
      <c r="AH373" s="154">
        <v>1525</v>
      </c>
      <c r="AI373" s="135" t="s">
        <v>63</v>
      </c>
      <c r="AJ373" s="148" t="s">
        <v>350</v>
      </c>
      <c r="AK373" s="136" t="s">
        <v>351</v>
      </c>
      <c r="AL373" s="134" t="s">
        <v>299</v>
      </c>
      <c r="AM373" s="151">
        <v>52.5</v>
      </c>
      <c r="AN373" s="138">
        <v>430.55</v>
      </c>
      <c r="AO373" s="138">
        <f t="shared" si="100"/>
        <v>535.55999999999995</v>
      </c>
      <c r="AP373" s="139">
        <f t="shared" si="105"/>
        <v>22603.88</v>
      </c>
      <c r="AQ373" s="139">
        <f t="shared" si="106"/>
        <v>28116.9</v>
      </c>
      <c r="AR373" s="140" t="str">
        <f t="shared" si="107"/>
        <v>2.3.5.8.6</v>
      </c>
      <c r="AS373" s="141"/>
      <c r="AT373" s="142">
        <v>0.24390000000000001</v>
      </c>
      <c r="AU373" s="144">
        <f t="shared" si="109"/>
        <v>22603.88</v>
      </c>
      <c r="AV373" s="144">
        <f t="shared" si="110"/>
        <v>28116.9</v>
      </c>
      <c r="AW373" s="145"/>
      <c r="AX373"/>
      <c r="AY373"/>
      <c r="AZ373"/>
      <c r="BA373"/>
      <c r="BB373"/>
      <c r="BC373"/>
      <c r="BD373"/>
      <c r="BE373"/>
      <c r="BF373"/>
      <c r="BG373"/>
      <c r="BH373"/>
      <c r="BI373"/>
      <c r="BJ373"/>
      <c r="BK373"/>
      <c r="BL373"/>
      <c r="BM373"/>
      <c r="BN373"/>
      <c r="BO373"/>
    </row>
    <row r="374" spans="1:67" s="67" customFormat="1" ht="33">
      <c r="A374" s="125">
        <f t="shared" si="97"/>
        <v>362</v>
      </c>
      <c r="B374" s="125"/>
      <c r="C374" s="126">
        <v>2</v>
      </c>
      <c r="D374" s="126">
        <v>3</v>
      </c>
      <c r="E374" s="126">
        <v>5</v>
      </c>
      <c r="F374" s="126">
        <v>8</v>
      </c>
      <c r="G374" s="126">
        <v>7</v>
      </c>
      <c r="H374" s="126"/>
      <c r="I374"/>
      <c r="J374" s="127">
        <f t="shared" si="101"/>
        <v>5</v>
      </c>
      <c r="K374" s="128">
        <f t="shared" si="102"/>
        <v>2</v>
      </c>
      <c r="L374" s="128" t="str">
        <f t="shared" si="113"/>
        <v>2.3</v>
      </c>
      <c r="M374" s="128" t="str">
        <f t="shared" si="113"/>
        <v>2.3.5</v>
      </c>
      <c r="N374" s="128" t="str">
        <f t="shared" si="113"/>
        <v>2.3.5.8</v>
      </c>
      <c r="O374" s="128" t="str">
        <f t="shared" si="113"/>
        <v>2.3.5.8.7</v>
      </c>
      <c r="P374" s="129" t="str">
        <f t="shared" si="113"/>
        <v>2.3.5.8.7</v>
      </c>
      <c r="Q374" s="130">
        <f t="shared" si="103"/>
        <v>1735.13</v>
      </c>
      <c r="R374" s="128">
        <f t="shared" si="111"/>
        <v>0</v>
      </c>
      <c r="S374" s="128">
        <f t="shared" si="111"/>
        <v>0</v>
      </c>
      <c r="T374" s="128">
        <f t="shared" si="111"/>
        <v>0</v>
      </c>
      <c r="U374" s="128">
        <f t="shared" si="111"/>
        <v>0</v>
      </c>
      <c r="V374" s="128">
        <f t="shared" si="111"/>
        <v>1735.13</v>
      </c>
      <c r="W374" s="131">
        <f t="shared" si="98"/>
        <v>1735.13</v>
      </c>
      <c r="X374" s="130">
        <f t="shared" si="104"/>
        <v>2158.2800000000002</v>
      </c>
      <c r="Y374" s="128">
        <f t="shared" si="112"/>
        <v>0</v>
      </c>
      <c r="Z374" s="128">
        <f t="shared" si="112"/>
        <v>0</v>
      </c>
      <c r="AA374" s="128">
        <f t="shared" si="112"/>
        <v>0</v>
      </c>
      <c r="AB374" s="128">
        <f t="shared" si="112"/>
        <v>0</v>
      </c>
      <c r="AC374" s="128">
        <f t="shared" si="112"/>
        <v>2158.2800000000002</v>
      </c>
      <c r="AD374" s="131">
        <f t="shared" si="99"/>
        <v>2158.2800000000002</v>
      </c>
      <c r="AE374" s="68"/>
      <c r="AF374" s="132"/>
      <c r="AG374" s="133" t="str">
        <f t="shared" si="108"/>
        <v>2.3.5.8.7</v>
      </c>
      <c r="AH374" s="154">
        <v>103673</v>
      </c>
      <c r="AI374" s="135" t="s">
        <v>62</v>
      </c>
      <c r="AJ374" s="148" t="s">
        <v>300</v>
      </c>
      <c r="AK374" s="136" t="s">
        <v>301</v>
      </c>
      <c r="AL374" s="134" t="s">
        <v>235</v>
      </c>
      <c r="AM374" s="151">
        <v>52.5</v>
      </c>
      <c r="AN374" s="138">
        <v>33.049999999999997</v>
      </c>
      <c r="AO374" s="138">
        <f t="shared" si="100"/>
        <v>41.11</v>
      </c>
      <c r="AP374" s="139">
        <f t="shared" si="105"/>
        <v>1735.13</v>
      </c>
      <c r="AQ374" s="139">
        <f t="shared" si="106"/>
        <v>2158.2800000000002</v>
      </c>
      <c r="AR374" s="140" t="str">
        <f t="shared" si="107"/>
        <v>2.3.5.8.7</v>
      </c>
      <c r="AS374" s="141"/>
      <c r="AT374" s="142">
        <v>0.24390000000000001</v>
      </c>
      <c r="AU374" s="144">
        <f t="shared" si="109"/>
        <v>1735.13</v>
      </c>
      <c r="AV374" s="144">
        <f t="shared" si="110"/>
        <v>2158.2800000000002</v>
      </c>
      <c r="AW374" s="145"/>
      <c r="AX374"/>
      <c r="AY374"/>
      <c r="AZ374"/>
      <c r="BA374"/>
      <c r="BB374"/>
      <c r="BC374"/>
      <c r="BD374"/>
      <c r="BE374"/>
      <c r="BF374"/>
      <c r="BG374"/>
      <c r="BH374"/>
      <c r="BI374"/>
      <c r="BJ374"/>
      <c r="BK374"/>
      <c r="BL374"/>
      <c r="BM374"/>
      <c r="BN374"/>
      <c r="BO374"/>
    </row>
    <row r="375" spans="1:67" s="67" customFormat="1">
      <c r="A375" s="125">
        <f t="shared" si="97"/>
        <v>363</v>
      </c>
      <c r="B375" s="125"/>
      <c r="C375" s="126">
        <v>2</v>
      </c>
      <c r="D375" s="126">
        <v>3</v>
      </c>
      <c r="E375" s="126">
        <v>5</v>
      </c>
      <c r="F375" s="126">
        <v>8</v>
      </c>
      <c r="G375" s="126">
        <v>8</v>
      </c>
      <c r="H375" s="126"/>
      <c r="I375"/>
      <c r="J375" s="127">
        <f t="shared" si="101"/>
        <v>5</v>
      </c>
      <c r="K375" s="128">
        <f t="shared" si="102"/>
        <v>2</v>
      </c>
      <c r="L375" s="128" t="str">
        <f t="shared" si="113"/>
        <v>2.3</v>
      </c>
      <c r="M375" s="128" t="str">
        <f t="shared" si="113"/>
        <v>2.3.5</v>
      </c>
      <c r="N375" s="128" t="str">
        <f t="shared" si="113"/>
        <v>2.3.5.8</v>
      </c>
      <c r="O375" s="128" t="str">
        <f t="shared" si="113"/>
        <v>2.3.5.8.8</v>
      </c>
      <c r="P375" s="129" t="str">
        <f t="shared" si="113"/>
        <v>2.3.5.8.8</v>
      </c>
      <c r="Q375" s="130">
        <f t="shared" si="103"/>
        <v>269.29000000000002</v>
      </c>
      <c r="R375" s="128">
        <f t="shared" si="111"/>
        <v>0</v>
      </c>
      <c r="S375" s="128">
        <f t="shared" si="111"/>
        <v>0</v>
      </c>
      <c r="T375" s="128">
        <f t="shared" si="111"/>
        <v>0</v>
      </c>
      <c r="U375" s="128">
        <f t="shared" si="111"/>
        <v>0</v>
      </c>
      <c r="V375" s="128">
        <f t="shared" si="111"/>
        <v>269.29000000000002</v>
      </c>
      <c r="W375" s="131">
        <f t="shared" si="98"/>
        <v>269.29000000000002</v>
      </c>
      <c r="X375" s="130">
        <f t="shared" si="104"/>
        <v>334.97</v>
      </c>
      <c r="Y375" s="128">
        <f t="shared" si="112"/>
        <v>0</v>
      </c>
      <c r="Z375" s="128">
        <f t="shared" si="112"/>
        <v>0</v>
      </c>
      <c r="AA375" s="128">
        <f t="shared" si="112"/>
        <v>0</v>
      </c>
      <c r="AB375" s="128">
        <f t="shared" si="112"/>
        <v>0</v>
      </c>
      <c r="AC375" s="128">
        <f t="shared" si="112"/>
        <v>334.97</v>
      </c>
      <c r="AD375" s="131">
        <f t="shared" si="99"/>
        <v>334.97</v>
      </c>
      <c r="AE375" s="68"/>
      <c r="AF375" s="132"/>
      <c r="AG375" s="133" t="str">
        <f t="shared" si="108"/>
        <v>2.3.5.8.8</v>
      </c>
      <c r="AH375" s="154">
        <v>96616</v>
      </c>
      <c r="AI375" s="135" t="s">
        <v>62</v>
      </c>
      <c r="AJ375" s="148" t="s">
        <v>352</v>
      </c>
      <c r="AK375" s="136" t="s">
        <v>353</v>
      </c>
      <c r="AL375" s="134" t="s">
        <v>235</v>
      </c>
      <c r="AM375" s="151">
        <v>0.49449999999999994</v>
      </c>
      <c r="AN375" s="138">
        <v>544.57000000000005</v>
      </c>
      <c r="AO375" s="138">
        <f t="shared" si="100"/>
        <v>677.39</v>
      </c>
      <c r="AP375" s="139">
        <f t="shared" si="105"/>
        <v>269.29000000000002</v>
      </c>
      <c r="AQ375" s="139">
        <f t="shared" si="106"/>
        <v>334.97</v>
      </c>
      <c r="AR375" s="140" t="str">
        <f t="shared" si="107"/>
        <v>2.3.5.8.8</v>
      </c>
      <c r="AS375" s="141"/>
      <c r="AT375" s="142">
        <v>0.24390000000000001</v>
      </c>
      <c r="AU375" s="144">
        <f t="shared" si="109"/>
        <v>269.29000000000002</v>
      </c>
      <c r="AV375" s="144">
        <f t="shared" si="110"/>
        <v>334.97</v>
      </c>
      <c r="AW375" s="145"/>
      <c r="AX375"/>
      <c r="AY375"/>
      <c r="AZ375"/>
      <c r="BA375"/>
      <c r="BB375"/>
      <c r="BC375"/>
      <c r="BD375"/>
      <c r="BE375"/>
      <c r="BF375"/>
      <c r="BG375"/>
      <c r="BH375"/>
      <c r="BI375"/>
      <c r="BJ375"/>
      <c r="BK375"/>
      <c r="BL375"/>
      <c r="BM375"/>
      <c r="BN375"/>
      <c r="BO375"/>
    </row>
    <row r="376" spans="1:67" s="67" customFormat="1" ht="33">
      <c r="A376" s="125">
        <f t="shared" si="97"/>
        <v>364</v>
      </c>
      <c r="B376" s="125"/>
      <c r="C376" s="126">
        <v>2</v>
      </c>
      <c r="D376" s="126">
        <v>3</v>
      </c>
      <c r="E376" s="126">
        <v>5</v>
      </c>
      <c r="F376" s="126">
        <v>8</v>
      </c>
      <c r="G376" s="126">
        <v>9</v>
      </c>
      <c r="H376" s="126"/>
      <c r="I376"/>
      <c r="J376" s="127">
        <f t="shared" si="101"/>
        <v>5</v>
      </c>
      <c r="K376" s="128">
        <f t="shared" si="102"/>
        <v>2</v>
      </c>
      <c r="L376" s="128" t="str">
        <f t="shared" si="113"/>
        <v>2.3</v>
      </c>
      <c r="M376" s="128" t="str">
        <f t="shared" si="113"/>
        <v>2.3.5</v>
      </c>
      <c r="N376" s="128" t="str">
        <f t="shared" si="113"/>
        <v>2.3.5.8</v>
      </c>
      <c r="O376" s="128" t="str">
        <f t="shared" si="113"/>
        <v>2.3.5.8.9</v>
      </c>
      <c r="P376" s="129" t="str">
        <f t="shared" si="113"/>
        <v>2.3.5.8.9</v>
      </c>
      <c r="Q376" s="130">
        <f t="shared" si="103"/>
        <v>511.14</v>
      </c>
      <c r="R376" s="128">
        <f t="shared" si="111"/>
        <v>0</v>
      </c>
      <c r="S376" s="128">
        <f t="shared" si="111"/>
        <v>0</v>
      </c>
      <c r="T376" s="128">
        <f t="shared" si="111"/>
        <v>0</v>
      </c>
      <c r="U376" s="128">
        <f t="shared" si="111"/>
        <v>0</v>
      </c>
      <c r="V376" s="128">
        <f t="shared" si="111"/>
        <v>511.14</v>
      </c>
      <c r="W376" s="131">
        <f t="shared" si="98"/>
        <v>511.14</v>
      </c>
      <c r="X376" s="130">
        <f t="shared" si="104"/>
        <v>635.74</v>
      </c>
      <c r="Y376" s="128">
        <f t="shared" si="112"/>
        <v>0</v>
      </c>
      <c r="Z376" s="128">
        <f t="shared" si="112"/>
        <v>0</v>
      </c>
      <c r="AA376" s="128">
        <f t="shared" si="112"/>
        <v>0</v>
      </c>
      <c r="AB376" s="128">
        <f t="shared" si="112"/>
        <v>0</v>
      </c>
      <c r="AC376" s="128">
        <f t="shared" si="112"/>
        <v>635.74</v>
      </c>
      <c r="AD376" s="131">
        <f t="shared" si="99"/>
        <v>635.74</v>
      </c>
      <c r="AE376" s="68"/>
      <c r="AF376" s="132"/>
      <c r="AG376" s="133" t="str">
        <f t="shared" si="108"/>
        <v>2.3.5.8.9</v>
      </c>
      <c r="AH376" s="156" t="s">
        <v>128</v>
      </c>
      <c r="AI376" s="135" t="s">
        <v>65</v>
      </c>
      <c r="AJ376" s="148" t="s">
        <v>354</v>
      </c>
      <c r="AK376" s="136" t="s">
        <v>355</v>
      </c>
      <c r="AL376" s="134" t="s">
        <v>215</v>
      </c>
      <c r="AM376" s="151">
        <v>14</v>
      </c>
      <c r="AN376" s="138">
        <v>36.51</v>
      </c>
      <c r="AO376" s="138">
        <f t="shared" si="100"/>
        <v>45.41</v>
      </c>
      <c r="AP376" s="139">
        <f t="shared" si="105"/>
        <v>511.14</v>
      </c>
      <c r="AQ376" s="139">
        <f t="shared" si="106"/>
        <v>635.74</v>
      </c>
      <c r="AR376" s="140" t="str">
        <f t="shared" si="107"/>
        <v>2.3.5.8.9</v>
      </c>
      <c r="AS376" s="141"/>
      <c r="AT376" s="142">
        <v>0.24390000000000001</v>
      </c>
      <c r="AU376" s="144">
        <f t="shared" si="109"/>
        <v>511.14</v>
      </c>
      <c r="AV376" s="144">
        <f t="shared" si="110"/>
        <v>635.74</v>
      </c>
      <c r="AW376" s="145"/>
      <c r="AX376"/>
      <c r="AY376"/>
      <c r="AZ376"/>
      <c r="BA376"/>
      <c r="BB376"/>
      <c r="BC376"/>
      <c r="BD376"/>
      <c r="BE376"/>
      <c r="BF376"/>
      <c r="BG376"/>
      <c r="BH376"/>
      <c r="BI376"/>
      <c r="BJ376"/>
      <c r="BK376"/>
      <c r="BL376"/>
      <c r="BM376"/>
      <c r="BN376"/>
      <c r="BO376"/>
    </row>
    <row r="377" spans="1:67" s="67" customFormat="1">
      <c r="A377" s="125">
        <f t="shared" si="97"/>
        <v>365</v>
      </c>
      <c r="B377" s="125" t="s">
        <v>129</v>
      </c>
      <c r="C377" s="126">
        <v>2</v>
      </c>
      <c r="D377" s="126">
        <v>3</v>
      </c>
      <c r="E377" s="126">
        <v>5</v>
      </c>
      <c r="F377" s="126">
        <v>8</v>
      </c>
      <c r="G377" s="126">
        <v>10</v>
      </c>
      <c r="H377" s="126"/>
      <c r="I377"/>
      <c r="J377" s="127">
        <f t="shared" si="101"/>
        <v>5</v>
      </c>
      <c r="K377" s="128">
        <f t="shared" si="102"/>
        <v>2</v>
      </c>
      <c r="L377" s="128" t="str">
        <f t="shared" si="113"/>
        <v>2.3</v>
      </c>
      <c r="M377" s="128" t="str">
        <f t="shared" si="113"/>
        <v>2.3.5</v>
      </c>
      <c r="N377" s="128" t="str">
        <f t="shared" si="113"/>
        <v>2.3.5.8</v>
      </c>
      <c r="O377" s="128" t="str">
        <f t="shared" si="113"/>
        <v>2.3.5.8.10</v>
      </c>
      <c r="P377" s="129" t="str">
        <f t="shared" si="113"/>
        <v>2.3.5.8.10</v>
      </c>
      <c r="Q377" s="130">
        <f t="shared" si="103"/>
        <v>0</v>
      </c>
      <c r="R377" s="128">
        <f t="shared" si="111"/>
        <v>0</v>
      </c>
      <c r="S377" s="128">
        <f t="shared" si="111"/>
        <v>0</v>
      </c>
      <c r="T377" s="128">
        <f t="shared" si="111"/>
        <v>0</v>
      </c>
      <c r="U377" s="128">
        <f t="shared" si="111"/>
        <v>0</v>
      </c>
      <c r="V377" s="128">
        <f t="shared" si="111"/>
        <v>26808.17</v>
      </c>
      <c r="W377" s="131">
        <f t="shared" si="98"/>
        <v>0</v>
      </c>
      <c r="X377" s="130">
        <f t="shared" si="104"/>
        <v>0</v>
      </c>
      <c r="Y377" s="128">
        <f t="shared" si="112"/>
        <v>0</v>
      </c>
      <c r="Z377" s="128">
        <f t="shared" si="112"/>
        <v>0</v>
      </c>
      <c r="AA377" s="128">
        <f t="shared" si="112"/>
        <v>0</v>
      </c>
      <c r="AB377" s="128">
        <f t="shared" si="112"/>
        <v>0</v>
      </c>
      <c r="AC377" s="128">
        <f t="shared" si="112"/>
        <v>33346.94</v>
      </c>
      <c r="AD377" s="131">
        <f t="shared" si="99"/>
        <v>0</v>
      </c>
      <c r="AE377" s="68"/>
      <c r="AF377" s="132"/>
      <c r="AG377" s="133" t="str">
        <f t="shared" si="108"/>
        <v>2.3.5.8.10</v>
      </c>
      <c r="AH377" s="150"/>
      <c r="AI377" s="135" t="s">
        <v>73</v>
      </c>
      <c r="AJ377" s="148" t="s">
        <v>190</v>
      </c>
      <c r="AK377" s="136" t="s">
        <v>130</v>
      </c>
      <c r="AL377" s="134"/>
      <c r="AM377" s="151">
        <v>0</v>
      </c>
      <c r="AN377" s="138">
        <v>0</v>
      </c>
      <c r="AO377" s="138">
        <f t="shared" si="100"/>
        <v>0</v>
      </c>
      <c r="AP377" s="139">
        <f t="shared" si="105"/>
        <v>26808.17</v>
      </c>
      <c r="AQ377" s="139">
        <f t="shared" si="106"/>
        <v>33346.94</v>
      </c>
      <c r="AR377" s="140" t="str">
        <f t="shared" si="107"/>
        <v>2.3.5.8.10</v>
      </c>
      <c r="AS377" s="141"/>
      <c r="AT377" s="142">
        <v>0</v>
      </c>
      <c r="AU377" s="144" t="str">
        <f t="shared" si="109"/>
        <v/>
      </c>
      <c r="AV377" s="144">
        <f t="shared" si="110"/>
        <v>0</v>
      </c>
      <c r="AW377" s="145"/>
      <c r="AX377"/>
      <c r="AY377"/>
      <c r="AZ377"/>
      <c r="BA377"/>
      <c r="BB377"/>
      <c r="BC377"/>
      <c r="BD377"/>
      <c r="BE377"/>
      <c r="BF377"/>
      <c r="BG377"/>
      <c r="BH377"/>
      <c r="BI377"/>
      <c r="BJ377"/>
      <c r="BK377"/>
      <c r="BL377"/>
      <c r="BM377"/>
      <c r="BN377"/>
      <c r="BO377"/>
    </row>
    <row r="378" spans="1:67" s="67" customFormat="1" ht="19.149999999999999" customHeight="1">
      <c r="A378" s="125">
        <f t="shared" si="97"/>
        <v>366</v>
      </c>
      <c r="B378" s="125"/>
      <c r="C378" s="126">
        <v>2</v>
      </c>
      <c r="D378" s="126">
        <v>3</v>
      </c>
      <c r="E378" s="126">
        <v>5</v>
      </c>
      <c r="F378" s="126">
        <v>8</v>
      </c>
      <c r="G378" s="126">
        <v>10</v>
      </c>
      <c r="H378" s="126">
        <v>1</v>
      </c>
      <c r="I378"/>
      <c r="J378" s="127">
        <f t="shared" si="101"/>
        <v>6</v>
      </c>
      <c r="K378" s="128">
        <f t="shared" si="102"/>
        <v>2</v>
      </c>
      <c r="L378" s="128" t="str">
        <f t="shared" si="113"/>
        <v>2.3</v>
      </c>
      <c r="M378" s="128" t="str">
        <f t="shared" si="113"/>
        <v>2.3.5</v>
      </c>
      <c r="N378" s="128" t="str">
        <f t="shared" si="113"/>
        <v>2.3.5.8</v>
      </c>
      <c r="O378" s="128" t="str">
        <f t="shared" si="113"/>
        <v>2.3.5.8.10</v>
      </c>
      <c r="P378" s="129" t="str">
        <f t="shared" si="113"/>
        <v>2.3.5.8.10.1</v>
      </c>
      <c r="Q378" s="130">
        <f t="shared" si="103"/>
        <v>904.54</v>
      </c>
      <c r="R378" s="128">
        <f t="shared" si="111"/>
        <v>0</v>
      </c>
      <c r="S378" s="128">
        <f t="shared" si="111"/>
        <v>0</v>
      </c>
      <c r="T378" s="128">
        <f t="shared" si="111"/>
        <v>0</v>
      </c>
      <c r="U378" s="128">
        <f t="shared" si="111"/>
        <v>0</v>
      </c>
      <c r="V378" s="128">
        <f t="shared" si="111"/>
        <v>0</v>
      </c>
      <c r="W378" s="131">
        <f t="shared" si="98"/>
        <v>0</v>
      </c>
      <c r="X378" s="130">
        <f t="shared" si="104"/>
        <v>1125.1600000000001</v>
      </c>
      <c r="Y378" s="128">
        <f t="shared" si="112"/>
        <v>0</v>
      </c>
      <c r="Z378" s="128">
        <f t="shared" si="112"/>
        <v>0</v>
      </c>
      <c r="AA378" s="128">
        <f t="shared" si="112"/>
        <v>0</v>
      </c>
      <c r="AB378" s="128">
        <f t="shared" si="112"/>
        <v>0</v>
      </c>
      <c r="AC378" s="128">
        <f t="shared" si="112"/>
        <v>0</v>
      </c>
      <c r="AD378" s="131">
        <f t="shared" si="99"/>
        <v>0</v>
      </c>
      <c r="AE378" s="68"/>
      <c r="AF378" s="132"/>
      <c r="AG378" s="133" t="str">
        <f t="shared" si="108"/>
        <v>2.3.5.8.10.1</v>
      </c>
      <c r="AH378" s="156" t="s">
        <v>131</v>
      </c>
      <c r="AI378" s="135" t="s">
        <v>65</v>
      </c>
      <c r="AJ378" s="148" t="s">
        <v>356</v>
      </c>
      <c r="AK378" s="136" t="s">
        <v>357</v>
      </c>
      <c r="AL378" s="134" t="s">
        <v>358</v>
      </c>
      <c r="AM378" s="151">
        <v>0.68</v>
      </c>
      <c r="AN378" s="138">
        <v>1330.2</v>
      </c>
      <c r="AO378" s="138">
        <f t="shared" si="100"/>
        <v>1654.64</v>
      </c>
      <c r="AP378" s="139">
        <f t="shared" si="105"/>
        <v>904.54</v>
      </c>
      <c r="AQ378" s="139">
        <f t="shared" si="106"/>
        <v>1125.1600000000001</v>
      </c>
      <c r="AR378" s="140" t="str">
        <f t="shared" si="107"/>
        <v>2.3.5.8.10.1</v>
      </c>
      <c r="AS378" s="141"/>
      <c r="AT378" s="142">
        <v>0.24390000000000001</v>
      </c>
      <c r="AU378" s="144">
        <f t="shared" si="109"/>
        <v>904.54</v>
      </c>
      <c r="AV378" s="144">
        <f t="shared" si="110"/>
        <v>1125.1600000000001</v>
      </c>
      <c r="AW378" s="145"/>
      <c r="AX378"/>
      <c r="AY378"/>
      <c r="AZ378"/>
      <c r="BA378"/>
      <c r="BB378"/>
      <c r="BC378"/>
      <c r="BD378"/>
      <c r="BE378"/>
      <c r="BF378"/>
      <c r="BG378"/>
      <c r="BH378"/>
      <c r="BI378"/>
      <c r="BJ378"/>
      <c r="BK378"/>
      <c r="BL378"/>
      <c r="BM378"/>
      <c r="BN378"/>
      <c r="BO378"/>
    </row>
    <row r="379" spans="1:67" s="67" customFormat="1" ht="33">
      <c r="A379" s="125">
        <f t="shared" si="97"/>
        <v>367</v>
      </c>
      <c r="B379" s="125"/>
      <c r="C379" s="126">
        <v>2</v>
      </c>
      <c r="D379" s="126">
        <v>3</v>
      </c>
      <c r="E379" s="126">
        <v>5</v>
      </c>
      <c r="F379" s="126">
        <v>8</v>
      </c>
      <c r="G379" s="126">
        <v>10</v>
      </c>
      <c r="H379" s="126">
        <v>2</v>
      </c>
      <c r="I379"/>
      <c r="J379" s="127">
        <f t="shared" si="101"/>
        <v>6</v>
      </c>
      <c r="K379" s="128">
        <f t="shared" si="102"/>
        <v>2</v>
      </c>
      <c r="L379" s="128" t="str">
        <f t="shared" si="113"/>
        <v>2.3</v>
      </c>
      <c r="M379" s="128" t="str">
        <f t="shared" si="113"/>
        <v>2.3.5</v>
      </c>
      <c r="N379" s="128" t="str">
        <f t="shared" si="113"/>
        <v>2.3.5.8</v>
      </c>
      <c r="O379" s="128" t="str">
        <f t="shared" si="113"/>
        <v>2.3.5.8.10</v>
      </c>
      <c r="P379" s="129" t="str">
        <f t="shared" si="113"/>
        <v>2.3.5.8.10.2</v>
      </c>
      <c r="Q379" s="130">
        <f t="shared" si="103"/>
        <v>14193.43</v>
      </c>
      <c r="R379" s="128">
        <f t="shared" si="111"/>
        <v>0</v>
      </c>
      <c r="S379" s="128">
        <f t="shared" si="111"/>
        <v>0</v>
      </c>
      <c r="T379" s="128">
        <f t="shared" si="111"/>
        <v>0</v>
      </c>
      <c r="U379" s="128">
        <f t="shared" si="111"/>
        <v>0</v>
      </c>
      <c r="V379" s="128">
        <f t="shared" si="111"/>
        <v>0</v>
      </c>
      <c r="W379" s="131">
        <f t="shared" si="98"/>
        <v>0</v>
      </c>
      <c r="X379" s="130">
        <f t="shared" si="104"/>
        <v>17655.21</v>
      </c>
      <c r="Y379" s="128">
        <f t="shared" si="112"/>
        <v>0</v>
      </c>
      <c r="Z379" s="128">
        <f t="shared" si="112"/>
        <v>0</v>
      </c>
      <c r="AA379" s="128">
        <f t="shared" si="112"/>
        <v>0</v>
      </c>
      <c r="AB379" s="128">
        <f t="shared" si="112"/>
        <v>0</v>
      </c>
      <c r="AC379" s="128">
        <f t="shared" si="112"/>
        <v>0</v>
      </c>
      <c r="AD379" s="131">
        <f t="shared" si="99"/>
        <v>0</v>
      </c>
      <c r="AE379" s="68"/>
      <c r="AF379" s="132"/>
      <c r="AG379" s="133" t="str">
        <f t="shared" si="108"/>
        <v>2.3.5.8.10.2</v>
      </c>
      <c r="AH379" s="156" t="s">
        <v>132</v>
      </c>
      <c r="AI379" s="135" t="s">
        <v>64</v>
      </c>
      <c r="AJ379" s="148" t="s">
        <v>359</v>
      </c>
      <c r="AK379" s="136" t="s">
        <v>360</v>
      </c>
      <c r="AL379" s="134" t="s">
        <v>361</v>
      </c>
      <c r="AM379" s="151">
        <v>1</v>
      </c>
      <c r="AN379" s="138">
        <v>14193.43</v>
      </c>
      <c r="AO379" s="138">
        <f t="shared" si="100"/>
        <v>17655.21</v>
      </c>
      <c r="AP379" s="139">
        <f t="shared" si="105"/>
        <v>14193.43</v>
      </c>
      <c r="AQ379" s="139">
        <f t="shared" si="106"/>
        <v>17655.21</v>
      </c>
      <c r="AR379" s="140" t="str">
        <f t="shared" si="107"/>
        <v>2.3.5.8.10.2</v>
      </c>
      <c r="AS379" s="141"/>
      <c r="AT379" s="142">
        <v>0.24390000000000001</v>
      </c>
      <c r="AU379" s="144">
        <f t="shared" si="109"/>
        <v>14193.43</v>
      </c>
      <c r="AV379" s="144">
        <f t="shared" si="110"/>
        <v>17655.21</v>
      </c>
      <c r="AW379" s="145"/>
      <c r="AX379"/>
      <c r="AY379"/>
      <c r="AZ379"/>
      <c r="BA379"/>
      <c r="BB379"/>
      <c r="BC379"/>
      <c r="BD379"/>
      <c r="BE379"/>
      <c r="BF379"/>
      <c r="BG379"/>
      <c r="BH379"/>
      <c r="BI379"/>
      <c r="BJ379"/>
      <c r="BK379"/>
      <c r="BL379"/>
      <c r="BM379"/>
      <c r="BN379"/>
      <c r="BO379"/>
    </row>
    <row r="380" spans="1:67" s="67" customFormat="1" ht="33">
      <c r="A380" s="125">
        <f t="shared" si="97"/>
        <v>368</v>
      </c>
      <c r="B380" s="125"/>
      <c r="C380" s="126">
        <v>2</v>
      </c>
      <c r="D380" s="126">
        <v>3</v>
      </c>
      <c r="E380" s="126">
        <v>5</v>
      </c>
      <c r="F380" s="126">
        <v>8</v>
      </c>
      <c r="G380" s="126">
        <v>10</v>
      </c>
      <c r="H380" s="126">
        <v>3</v>
      </c>
      <c r="I380"/>
      <c r="J380" s="127">
        <f t="shared" si="101"/>
        <v>6</v>
      </c>
      <c r="K380" s="128">
        <f t="shared" si="102"/>
        <v>2</v>
      </c>
      <c r="L380" s="128" t="str">
        <f t="shared" si="113"/>
        <v>2.3</v>
      </c>
      <c r="M380" s="128" t="str">
        <f t="shared" si="113"/>
        <v>2.3.5</v>
      </c>
      <c r="N380" s="128" t="str">
        <f t="shared" si="113"/>
        <v>2.3.5.8</v>
      </c>
      <c r="O380" s="128" t="str">
        <f t="shared" si="113"/>
        <v>2.3.5.8.10</v>
      </c>
      <c r="P380" s="129" t="str">
        <f t="shared" si="113"/>
        <v>2.3.5.8.10.3</v>
      </c>
      <c r="Q380" s="130">
        <f t="shared" si="103"/>
        <v>821.9</v>
      </c>
      <c r="R380" s="128">
        <f t="shared" si="111"/>
        <v>0</v>
      </c>
      <c r="S380" s="128">
        <f t="shared" si="111"/>
        <v>0</v>
      </c>
      <c r="T380" s="128">
        <f t="shared" si="111"/>
        <v>0</v>
      </c>
      <c r="U380" s="128">
        <f t="shared" si="111"/>
        <v>0</v>
      </c>
      <c r="V380" s="128">
        <f t="shared" si="111"/>
        <v>0</v>
      </c>
      <c r="W380" s="131">
        <f t="shared" si="98"/>
        <v>0</v>
      </c>
      <c r="X380" s="130">
        <f t="shared" si="104"/>
        <v>1022.37</v>
      </c>
      <c r="Y380" s="128">
        <f t="shared" si="112"/>
        <v>0</v>
      </c>
      <c r="Z380" s="128">
        <f t="shared" si="112"/>
        <v>0</v>
      </c>
      <c r="AA380" s="128">
        <f t="shared" si="112"/>
        <v>0</v>
      </c>
      <c r="AB380" s="128">
        <f t="shared" si="112"/>
        <v>0</v>
      </c>
      <c r="AC380" s="128">
        <f t="shared" si="112"/>
        <v>0</v>
      </c>
      <c r="AD380" s="131">
        <f t="shared" si="99"/>
        <v>0</v>
      </c>
      <c r="AE380" s="68"/>
      <c r="AF380" s="132"/>
      <c r="AG380" s="133" t="str">
        <f t="shared" si="108"/>
        <v>2.3.5.8.10.3</v>
      </c>
      <c r="AH380" s="156" t="s">
        <v>133</v>
      </c>
      <c r="AI380" s="135" t="s">
        <v>65</v>
      </c>
      <c r="AJ380" s="148" t="s">
        <v>362</v>
      </c>
      <c r="AK380" s="136" t="s">
        <v>363</v>
      </c>
      <c r="AL380" s="134" t="s">
        <v>210</v>
      </c>
      <c r="AM380" s="151">
        <v>2.72</v>
      </c>
      <c r="AN380" s="138">
        <v>302.17</v>
      </c>
      <c r="AO380" s="138">
        <f t="shared" si="100"/>
        <v>375.87</v>
      </c>
      <c r="AP380" s="139">
        <f t="shared" si="105"/>
        <v>821.9</v>
      </c>
      <c r="AQ380" s="139">
        <f t="shared" si="106"/>
        <v>1022.37</v>
      </c>
      <c r="AR380" s="140" t="str">
        <f t="shared" si="107"/>
        <v>2.3.5.8.10.3</v>
      </c>
      <c r="AS380" s="141"/>
      <c r="AT380" s="142">
        <v>0.24390000000000001</v>
      </c>
      <c r="AU380" s="144">
        <f t="shared" si="109"/>
        <v>821.9</v>
      </c>
      <c r="AV380" s="144">
        <f t="shared" si="110"/>
        <v>1022.37</v>
      </c>
      <c r="AW380" s="145"/>
      <c r="AX380"/>
      <c r="AY380"/>
      <c r="AZ380"/>
      <c r="BA380"/>
      <c r="BB380"/>
      <c r="BC380"/>
      <c r="BD380"/>
      <c r="BE380"/>
      <c r="BF380"/>
      <c r="BG380"/>
      <c r="BH380"/>
      <c r="BI380"/>
      <c r="BJ380"/>
      <c r="BK380"/>
      <c r="BL380"/>
      <c r="BM380"/>
      <c r="BN380"/>
      <c r="BO380"/>
    </row>
    <row r="381" spans="1:67" s="67" customFormat="1">
      <c r="A381" s="125">
        <f t="shared" si="97"/>
        <v>369</v>
      </c>
      <c r="B381" s="125"/>
      <c r="C381" s="126">
        <v>2</v>
      </c>
      <c r="D381" s="126">
        <v>3</v>
      </c>
      <c r="E381" s="126">
        <v>5</v>
      </c>
      <c r="F381" s="126">
        <v>8</v>
      </c>
      <c r="G381" s="126">
        <v>10</v>
      </c>
      <c r="H381" s="126">
        <v>4</v>
      </c>
      <c r="I381"/>
      <c r="J381" s="127">
        <f t="shared" si="101"/>
        <v>6</v>
      </c>
      <c r="K381" s="128">
        <f t="shared" si="102"/>
        <v>2</v>
      </c>
      <c r="L381" s="128" t="str">
        <f t="shared" si="113"/>
        <v>2.3</v>
      </c>
      <c r="M381" s="128" t="str">
        <f t="shared" si="113"/>
        <v>2.3.5</v>
      </c>
      <c r="N381" s="128" t="str">
        <f t="shared" si="113"/>
        <v>2.3.5.8</v>
      </c>
      <c r="O381" s="128" t="str">
        <f t="shared" si="113"/>
        <v>2.3.5.8.10</v>
      </c>
      <c r="P381" s="129" t="str">
        <f t="shared" si="113"/>
        <v>2.3.5.8.10.4</v>
      </c>
      <c r="Q381" s="130">
        <f t="shared" si="103"/>
        <v>4916.2299999999996</v>
      </c>
      <c r="R381" s="128">
        <f t="shared" si="111"/>
        <v>0</v>
      </c>
      <c r="S381" s="128">
        <f t="shared" si="111"/>
        <v>0</v>
      </c>
      <c r="T381" s="128">
        <f t="shared" si="111"/>
        <v>0</v>
      </c>
      <c r="U381" s="128">
        <f t="shared" si="111"/>
        <v>0</v>
      </c>
      <c r="V381" s="128">
        <f t="shared" si="111"/>
        <v>0</v>
      </c>
      <c r="W381" s="131">
        <f t="shared" si="98"/>
        <v>0</v>
      </c>
      <c r="X381" s="130">
        <f t="shared" si="104"/>
        <v>6115.53</v>
      </c>
      <c r="Y381" s="128">
        <f t="shared" si="112"/>
        <v>0</v>
      </c>
      <c r="Z381" s="128">
        <f t="shared" si="112"/>
        <v>0</v>
      </c>
      <c r="AA381" s="128">
        <f t="shared" si="112"/>
        <v>0</v>
      </c>
      <c r="AB381" s="128">
        <f t="shared" si="112"/>
        <v>0</v>
      </c>
      <c r="AC381" s="128">
        <f t="shared" si="112"/>
        <v>0</v>
      </c>
      <c r="AD381" s="131">
        <f t="shared" si="99"/>
        <v>0</v>
      </c>
      <c r="AE381" s="68"/>
      <c r="AF381" s="132"/>
      <c r="AG381" s="133" t="str">
        <f t="shared" si="108"/>
        <v>2.3.5.8.10.4</v>
      </c>
      <c r="AH381" s="156" t="s">
        <v>134</v>
      </c>
      <c r="AI381" s="135" t="s">
        <v>65</v>
      </c>
      <c r="AJ381" s="148" t="s">
        <v>364</v>
      </c>
      <c r="AK381" s="136" t="s">
        <v>365</v>
      </c>
      <c r="AL381" s="134" t="s">
        <v>210</v>
      </c>
      <c r="AM381" s="151">
        <v>47.8</v>
      </c>
      <c r="AN381" s="138">
        <v>102.85</v>
      </c>
      <c r="AO381" s="138">
        <f t="shared" si="100"/>
        <v>127.94</v>
      </c>
      <c r="AP381" s="139">
        <f t="shared" si="105"/>
        <v>4916.2299999999996</v>
      </c>
      <c r="AQ381" s="139">
        <f t="shared" si="106"/>
        <v>6115.53</v>
      </c>
      <c r="AR381" s="140" t="str">
        <f t="shared" si="107"/>
        <v>2.3.5.8.10.4</v>
      </c>
      <c r="AS381" s="141"/>
      <c r="AT381" s="142">
        <v>0.24390000000000001</v>
      </c>
      <c r="AU381" s="144">
        <f t="shared" si="109"/>
        <v>4916.2299999999996</v>
      </c>
      <c r="AV381" s="144">
        <f t="shared" si="110"/>
        <v>6115.53</v>
      </c>
      <c r="AW381" s="145"/>
      <c r="AX381"/>
      <c r="AY381"/>
      <c r="AZ381"/>
      <c r="BA381"/>
      <c r="BB381"/>
      <c r="BC381"/>
      <c r="BD381"/>
      <c r="BE381"/>
      <c r="BF381"/>
      <c r="BG381"/>
      <c r="BH381"/>
      <c r="BI381"/>
      <c r="BJ381"/>
      <c r="BK381"/>
      <c r="BL381"/>
      <c r="BM381"/>
      <c r="BN381"/>
      <c r="BO381"/>
    </row>
    <row r="382" spans="1:67" s="67" customFormat="1" ht="33">
      <c r="A382" s="125">
        <f t="shared" si="97"/>
        <v>370</v>
      </c>
      <c r="B382" s="125"/>
      <c r="C382" s="126">
        <v>2</v>
      </c>
      <c r="D382" s="126">
        <v>3</v>
      </c>
      <c r="E382" s="126">
        <v>5</v>
      </c>
      <c r="F382" s="126">
        <v>8</v>
      </c>
      <c r="G382" s="126">
        <v>10</v>
      </c>
      <c r="H382" s="126">
        <v>5</v>
      </c>
      <c r="I382"/>
      <c r="J382" s="127">
        <f t="shared" si="101"/>
        <v>6</v>
      </c>
      <c r="K382" s="128">
        <f t="shared" si="102"/>
        <v>2</v>
      </c>
      <c r="L382" s="128" t="str">
        <f t="shared" si="113"/>
        <v>2.3</v>
      </c>
      <c r="M382" s="128" t="str">
        <f t="shared" si="113"/>
        <v>2.3.5</v>
      </c>
      <c r="N382" s="128" t="str">
        <f t="shared" si="113"/>
        <v>2.3.5.8</v>
      </c>
      <c r="O382" s="128" t="str">
        <f t="shared" si="113"/>
        <v>2.3.5.8.10</v>
      </c>
      <c r="P382" s="129" t="str">
        <f t="shared" si="113"/>
        <v>2.3.5.8.10.5</v>
      </c>
      <c r="Q382" s="130">
        <f t="shared" si="103"/>
        <v>2358.83</v>
      </c>
      <c r="R382" s="128">
        <f t="shared" si="111"/>
        <v>0</v>
      </c>
      <c r="S382" s="128">
        <f t="shared" si="111"/>
        <v>0</v>
      </c>
      <c r="T382" s="128">
        <f t="shared" si="111"/>
        <v>0</v>
      </c>
      <c r="U382" s="128">
        <f t="shared" si="111"/>
        <v>0</v>
      </c>
      <c r="V382" s="128">
        <f t="shared" si="111"/>
        <v>0</v>
      </c>
      <c r="W382" s="131">
        <f t="shared" si="98"/>
        <v>0</v>
      </c>
      <c r="X382" s="130">
        <f t="shared" si="104"/>
        <v>2934.16</v>
      </c>
      <c r="Y382" s="128">
        <f t="shared" si="112"/>
        <v>0</v>
      </c>
      <c r="Z382" s="128">
        <f t="shared" si="112"/>
        <v>0</v>
      </c>
      <c r="AA382" s="128">
        <f t="shared" si="112"/>
        <v>0</v>
      </c>
      <c r="AB382" s="128">
        <f t="shared" si="112"/>
        <v>0</v>
      </c>
      <c r="AC382" s="128">
        <f t="shared" si="112"/>
        <v>0</v>
      </c>
      <c r="AD382" s="131">
        <f t="shared" si="99"/>
        <v>0</v>
      </c>
      <c r="AE382" s="68"/>
      <c r="AF382" s="132"/>
      <c r="AG382" s="133" t="str">
        <f t="shared" si="108"/>
        <v>2.3.5.8.10.5</v>
      </c>
      <c r="AH382" s="154" t="s">
        <v>135</v>
      </c>
      <c r="AI382" s="135" t="s">
        <v>65</v>
      </c>
      <c r="AJ382" s="148" t="s">
        <v>366</v>
      </c>
      <c r="AK382" s="136" t="s">
        <v>367</v>
      </c>
      <c r="AL382" s="134" t="s">
        <v>215</v>
      </c>
      <c r="AM382" s="151">
        <v>5.89</v>
      </c>
      <c r="AN382" s="138">
        <v>400.48</v>
      </c>
      <c r="AO382" s="138">
        <f t="shared" si="100"/>
        <v>498.16</v>
      </c>
      <c r="AP382" s="139">
        <f t="shared" si="105"/>
        <v>2358.83</v>
      </c>
      <c r="AQ382" s="139">
        <f t="shared" si="106"/>
        <v>2934.16</v>
      </c>
      <c r="AR382" s="140" t="str">
        <f t="shared" si="107"/>
        <v>2.3.5.8.10.5</v>
      </c>
      <c r="AS382" s="141"/>
      <c r="AT382" s="142">
        <v>0.24390000000000001</v>
      </c>
      <c r="AU382" s="144">
        <f t="shared" si="109"/>
        <v>2358.83</v>
      </c>
      <c r="AV382" s="144">
        <f t="shared" si="110"/>
        <v>2934.16</v>
      </c>
      <c r="AW382" s="145"/>
      <c r="AX382"/>
      <c r="AY382"/>
      <c r="AZ382"/>
      <c r="BA382"/>
      <c r="BB382"/>
      <c r="BC382"/>
      <c r="BD382"/>
      <c r="BE382"/>
      <c r="BF382"/>
      <c r="BG382"/>
      <c r="BH382"/>
      <c r="BI382"/>
      <c r="BJ382"/>
      <c r="BK382"/>
      <c r="BL382"/>
      <c r="BM382"/>
      <c r="BN382"/>
      <c r="BO382"/>
    </row>
    <row r="383" spans="1:67" s="67" customFormat="1" ht="22.9" customHeight="1">
      <c r="A383" s="125">
        <f t="shared" si="97"/>
        <v>371</v>
      </c>
      <c r="B383" s="125"/>
      <c r="C383" s="126">
        <v>2</v>
      </c>
      <c r="D383" s="126">
        <v>3</v>
      </c>
      <c r="E383" s="126">
        <v>5</v>
      </c>
      <c r="F383" s="126">
        <v>8</v>
      </c>
      <c r="G383" s="126">
        <v>10</v>
      </c>
      <c r="H383" s="126">
        <v>6</v>
      </c>
      <c r="I383"/>
      <c r="J383" s="127">
        <f t="shared" si="101"/>
        <v>6</v>
      </c>
      <c r="K383" s="128">
        <f t="shared" si="102"/>
        <v>2</v>
      </c>
      <c r="L383" s="128" t="str">
        <f t="shared" si="113"/>
        <v>2.3</v>
      </c>
      <c r="M383" s="128" t="str">
        <f t="shared" si="113"/>
        <v>2.3.5</v>
      </c>
      <c r="N383" s="128" t="str">
        <f t="shared" si="113"/>
        <v>2.3.5.8</v>
      </c>
      <c r="O383" s="128" t="str">
        <f t="shared" si="113"/>
        <v>2.3.5.8.10</v>
      </c>
      <c r="P383" s="129" t="str">
        <f t="shared" si="113"/>
        <v>2.3.5.8.10.6</v>
      </c>
      <c r="Q383" s="130">
        <f t="shared" si="103"/>
        <v>975.61</v>
      </c>
      <c r="R383" s="128">
        <f t="shared" si="111"/>
        <v>0</v>
      </c>
      <c r="S383" s="128">
        <f t="shared" si="111"/>
        <v>0</v>
      </c>
      <c r="T383" s="128">
        <f t="shared" si="111"/>
        <v>0</v>
      </c>
      <c r="U383" s="128">
        <f t="shared" si="111"/>
        <v>0</v>
      </c>
      <c r="V383" s="128">
        <f t="shared" si="111"/>
        <v>0</v>
      </c>
      <c r="W383" s="131">
        <f t="shared" si="98"/>
        <v>0</v>
      </c>
      <c r="X383" s="130">
        <f t="shared" si="104"/>
        <v>1213.56</v>
      </c>
      <c r="Y383" s="128">
        <f t="shared" si="112"/>
        <v>0</v>
      </c>
      <c r="Z383" s="128">
        <f t="shared" si="112"/>
        <v>0</v>
      </c>
      <c r="AA383" s="128">
        <f t="shared" si="112"/>
        <v>0</v>
      </c>
      <c r="AB383" s="128">
        <f t="shared" si="112"/>
        <v>0</v>
      </c>
      <c r="AC383" s="128">
        <f t="shared" si="112"/>
        <v>0</v>
      </c>
      <c r="AD383" s="131">
        <f t="shared" si="99"/>
        <v>0</v>
      </c>
      <c r="AE383" s="68"/>
      <c r="AF383" s="132"/>
      <c r="AG383" s="133" t="str">
        <f t="shared" si="108"/>
        <v>2.3.5.8.10.6</v>
      </c>
      <c r="AH383" s="156" t="s">
        <v>136</v>
      </c>
      <c r="AI383" s="135" t="s">
        <v>65</v>
      </c>
      <c r="AJ383" s="148" t="s">
        <v>368</v>
      </c>
      <c r="AK383" s="136" t="s">
        <v>369</v>
      </c>
      <c r="AL383" s="134" t="s">
        <v>361</v>
      </c>
      <c r="AM383" s="151">
        <v>1</v>
      </c>
      <c r="AN383" s="138">
        <v>975.61</v>
      </c>
      <c r="AO383" s="138">
        <f t="shared" si="100"/>
        <v>1213.56</v>
      </c>
      <c r="AP383" s="139">
        <f t="shared" si="105"/>
        <v>975.61</v>
      </c>
      <c r="AQ383" s="139">
        <f t="shared" si="106"/>
        <v>1213.56</v>
      </c>
      <c r="AR383" s="140" t="str">
        <f t="shared" si="107"/>
        <v>2.3.5.8.10.6</v>
      </c>
      <c r="AS383" s="141"/>
      <c r="AT383" s="142">
        <v>0.24390000000000001</v>
      </c>
      <c r="AU383" s="144">
        <f t="shared" si="109"/>
        <v>975.61</v>
      </c>
      <c r="AV383" s="144">
        <f t="shared" si="110"/>
        <v>1213.56</v>
      </c>
      <c r="AW383" s="145"/>
      <c r="AX383"/>
      <c r="AY383"/>
      <c r="AZ383"/>
      <c r="BA383"/>
      <c r="BB383"/>
      <c r="BC383"/>
      <c r="BD383"/>
      <c r="BE383"/>
      <c r="BF383"/>
      <c r="BG383"/>
      <c r="BH383"/>
      <c r="BI383"/>
      <c r="BJ383"/>
      <c r="BK383"/>
      <c r="BL383"/>
      <c r="BM383"/>
      <c r="BN383"/>
      <c r="BO383"/>
    </row>
    <row r="384" spans="1:67" s="67" customFormat="1" ht="33" customHeight="1">
      <c r="A384" s="125">
        <f t="shared" si="97"/>
        <v>372</v>
      </c>
      <c r="B384" s="125"/>
      <c r="C384" s="126">
        <v>2</v>
      </c>
      <c r="D384" s="126">
        <v>3</v>
      </c>
      <c r="E384" s="126">
        <v>5</v>
      </c>
      <c r="F384" s="126">
        <v>8</v>
      </c>
      <c r="G384" s="126">
        <v>10</v>
      </c>
      <c r="H384" s="126">
        <v>7</v>
      </c>
      <c r="I384"/>
      <c r="J384" s="127">
        <f t="shared" si="101"/>
        <v>6</v>
      </c>
      <c r="K384" s="128">
        <f t="shared" si="102"/>
        <v>2</v>
      </c>
      <c r="L384" s="128" t="str">
        <f t="shared" si="113"/>
        <v>2.3</v>
      </c>
      <c r="M384" s="128" t="str">
        <f t="shared" si="113"/>
        <v>2.3.5</v>
      </c>
      <c r="N384" s="128" t="str">
        <f t="shared" si="113"/>
        <v>2.3.5.8</v>
      </c>
      <c r="O384" s="128" t="str">
        <f t="shared" si="113"/>
        <v>2.3.5.8.10</v>
      </c>
      <c r="P384" s="129" t="str">
        <f t="shared" si="113"/>
        <v>2.3.5.8.10.7</v>
      </c>
      <c r="Q384" s="130">
        <f t="shared" si="103"/>
        <v>624.35</v>
      </c>
      <c r="R384" s="128">
        <f t="shared" si="111"/>
        <v>0</v>
      </c>
      <c r="S384" s="128">
        <f t="shared" si="111"/>
        <v>0</v>
      </c>
      <c r="T384" s="128">
        <f t="shared" si="111"/>
        <v>0</v>
      </c>
      <c r="U384" s="128">
        <f t="shared" si="111"/>
        <v>0</v>
      </c>
      <c r="V384" s="128">
        <f t="shared" si="111"/>
        <v>0</v>
      </c>
      <c r="W384" s="131">
        <f t="shared" si="98"/>
        <v>0</v>
      </c>
      <c r="X384" s="130">
        <f t="shared" si="104"/>
        <v>776.63</v>
      </c>
      <c r="Y384" s="128">
        <f t="shared" si="112"/>
        <v>0</v>
      </c>
      <c r="Z384" s="128">
        <f t="shared" si="112"/>
        <v>0</v>
      </c>
      <c r="AA384" s="128">
        <f t="shared" si="112"/>
        <v>0</v>
      </c>
      <c r="AB384" s="128">
        <f t="shared" si="112"/>
        <v>0</v>
      </c>
      <c r="AC384" s="128">
        <f t="shared" si="112"/>
        <v>0</v>
      </c>
      <c r="AD384" s="131">
        <f t="shared" si="99"/>
        <v>0</v>
      </c>
      <c r="AE384" s="68"/>
      <c r="AF384" s="132"/>
      <c r="AG384" s="133" t="str">
        <f t="shared" si="108"/>
        <v>2.3.5.8.10.7</v>
      </c>
      <c r="AH384" s="154" t="s">
        <v>137</v>
      </c>
      <c r="AI384" s="135" t="s">
        <v>65</v>
      </c>
      <c r="AJ384" s="148" t="s">
        <v>370</v>
      </c>
      <c r="AK384" s="136" t="s">
        <v>371</v>
      </c>
      <c r="AL384" s="134" t="s">
        <v>205</v>
      </c>
      <c r="AM384" s="151">
        <v>1</v>
      </c>
      <c r="AN384" s="138">
        <v>624.35</v>
      </c>
      <c r="AO384" s="138">
        <f t="shared" si="100"/>
        <v>776.63</v>
      </c>
      <c r="AP384" s="139">
        <f t="shared" si="105"/>
        <v>624.35</v>
      </c>
      <c r="AQ384" s="139">
        <f t="shared" si="106"/>
        <v>776.63</v>
      </c>
      <c r="AR384" s="140" t="str">
        <f t="shared" si="107"/>
        <v>2.3.5.8.10.7</v>
      </c>
      <c r="AS384" s="141"/>
      <c r="AT384" s="142">
        <v>0.24390000000000001</v>
      </c>
      <c r="AU384" s="144">
        <f t="shared" si="109"/>
        <v>624.35</v>
      </c>
      <c r="AV384" s="144">
        <f t="shared" si="110"/>
        <v>776.63</v>
      </c>
      <c r="AW384" s="145"/>
      <c r="AX384"/>
      <c r="AY384"/>
      <c r="AZ384"/>
      <c r="BA384"/>
      <c r="BB384"/>
      <c r="BC384"/>
      <c r="BD384"/>
      <c r="BE384"/>
      <c r="BF384"/>
      <c r="BG384"/>
      <c r="BH384"/>
      <c r="BI384"/>
      <c r="BJ384"/>
      <c r="BK384"/>
      <c r="BL384"/>
      <c r="BM384"/>
      <c r="BN384"/>
      <c r="BO384"/>
    </row>
    <row r="385" spans="1:68" s="67" customFormat="1" ht="33">
      <c r="A385" s="125">
        <f t="shared" si="97"/>
        <v>373</v>
      </c>
      <c r="B385" s="125"/>
      <c r="C385" s="126">
        <v>2</v>
      </c>
      <c r="D385" s="126">
        <v>3</v>
      </c>
      <c r="E385" s="126">
        <v>5</v>
      </c>
      <c r="F385" s="126">
        <v>8</v>
      </c>
      <c r="G385" s="126">
        <v>10</v>
      </c>
      <c r="H385" s="126">
        <v>8</v>
      </c>
      <c r="I385"/>
      <c r="J385" s="127">
        <f t="shared" si="101"/>
        <v>6</v>
      </c>
      <c r="K385" s="128">
        <f t="shared" si="102"/>
        <v>2</v>
      </c>
      <c r="L385" s="128" t="str">
        <f t="shared" si="113"/>
        <v>2.3</v>
      </c>
      <c r="M385" s="128" t="str">
        <f t="shared" si="113"/>
        <v>2.3.5</v>
      </c>
      <c r="N385" s="128" t="str">
        <f t="shared" si="113"/>
        <v>2.3.5.8</v>
      </c>
      <c r="O385" s="128" t="str">
        <f t="shared" si="113"/>
        <v>2.3.5.8.10</v>
      </c>
      <c r="P385" s="129" t="str">
        <f t="shared" si="113"/>
        <v>2.3.5.8.10.8</v>
      </c>
      <c r="Q385" s="130">
        <f t="shared" si="103"/>
        <v>2013.28</v>
      </c>
      <c r="R385" s="128">
        <f t="shared" si="111"/>
        <v>0</v>
      </c>
      <c r="S385" s="128">
        <f t="shared" si="111"/>
        <v>0</v>
      </c>
      <c r="T385" s="128">
        <f t="shared" si="111"/>
        <v>0</v>
      </c>
      <c r="U385" s="128">
        <f t="shared" si="111"/>
        <v>0</v>
      </c>
      <c r="V385" s="128">
        <f t="shared" si="111"/>
        <v>0</v>
      </c>
      <c r="W385" s="131">
        <f t="shared" si="98"/>
        <v>0</v>
      </c>
      <c r="X385" s="130">
        <f t="shared" si="104"/>
        <v>2504.3200000000002</v>
      </c>
      <c r="Y385" s="128">
        <f t="shared" si="112"/>
        <v>0</v>
      </c>
      <c r="Z385" s="128">
        <f t="shared" si="112"/>
        <v>0</v>
      </c>
      <c r="AA385" s="128">
        <f t="shared" si="112"/>
        <v>0</v>
      </c>
      <c r="AB385" s="128">
        <f t="shared" si="112"/>
        <v>0</v>
      </c>
      <c r="AC385" s="128">
        <f t="shared" si="112"/>
        <v>0</v>
      </c>
      <c r="AD385" s="131">
        <f t="shared" si="99"/>
        <v>0</v>
      </c>
      <c r="AE385" s="68"/>
      <c r="AF385" s="132"/>
      <c r="AG385" s="133" t="str">
        <f t="shared" si="108"/>
        <v>2.3.5.8.10.8</v>
      </c>
      <c r="AH385" s="154" t="s">
        <v>138</v>
      </c>
      <c r="AI385" s="135" t="s">
        <v>65</v>
      </c>
      <c r="AJ385" s="148" t="s">
        <v>372</v>
      </c>
      <c r="AK385" s="136" t="s">
        <v>373</v>
      </c>
      <c r="AL385" s="134" t="s">
        <v>374</v>
      </c>
      <c r="AM385" s="151">
        <v>1</v>
      </c>
      <c r="AN385" s="138">
        <v>2013.28</v>
      </c>
      <c r="AO385" s="138">
        <f t="shared" si="100"/>
        <v>2504.3200000000002</v>
      </c>
      <c r="AP385" s="139">
        <f t="shared" si="105"/>
        <v>2013.28</v>
      </c>
      <c r="AQ385" s="139">
        <f t="shared" si="106"/>
        <v>2504.3200000000002</v>
      </c>
      <c r="AR385" s="140" t="str">
        <f t="shared" si="107"/>
        <v>2.3.5.8.10.8</v>
      </c>
      <c r="AS385" s="141"/>
      <c r="AT385" s="142">
        <v>0.24390000000000001</v>
      </c>
      <c r="AU385" s="144">
        <f t="shared" si="109"/>
        <v>2013.28</v>
      </c>
      <c r="AV385" s="144">
        <f t="shared" si="110"/>
        <v>2504.3200000000002</v>
      </c>
      <c r="AW385" s="145"/>
      <c r="AX385"/>
      <c r="AY385"/>
      <c r="AZ385"/>
      <c r="BA385"/>
      <c r="BB385"/>
      <c r="BC385"/>
      <c r="BD385"/>
      <c r="BE385"/>
      <c r="BF385"/>
      <c r="BG385"/>
      <c r="BH385"/>
      <c r="BI385"/>
      <c r="BJ385"/>
      <c r="BK385"/>
      <c r="BL385"/>
      <c r="BM385"/>
      <c r="BN385"/>
      <c r="BO385"/>
    </row>
    <row r="386" spans="1:68" s="67" customFormat="1" ht="15" customHeight="1">
      <c r="A386" s="125">
        <f t="shared" si="97"/>
        <v>374</v>
      </c>
      <c r="B386" s="125" t="s">
        <v>80</v>
      </c>
      <c r="C386" s="126">
        <v>2</v>
      </c>
      <c r="D386" s="126">
        <v>3</v>
      </c>
      <c r="E386" s="126">
        <v>6</v>
      </c>
      <c r="F386" s="126"/>
      <c r="G386" s="126"/>
      <c r="H386" s="126"/>
      <c r="I386"/>
      <c r="J386" s="127">
        <f t="shared" si="101"/>
        <v>3</v>
      </c>
      <c r="K386" s="128">
        <f t="shared" si="102"/>
        <v>2</v>
      </c>
      <c r="L386" s="128" t="str">
        <f t="shared" si="113"/>
        <v>2.3</v>
      </c>
      <c r="M386" s="128" t="str">
        <f t="shared" si="113"/>
        <v>2.3.6</v>
      </c>
      <c r="N386" s="128" t="str">
        <f t="shared" si="113"/>
        <v>2.3.6</v>
      </c>
      <c r="O386" s="128" t="str">
        <f t="shared" si="113"/>
        <v>2.3.6</v>
      </c>
      <c r="P386" s="129" t="str">
        <f t="shared" si="113"/>
        <v>2.3.6</v>
      </c>
      <c r="Q386" s="130">
        <f t="shared" si="103"/>
        <v>0</v>
      </c>
      <c r="R386" s="128">
        <f t="shared" si="111"/>
        <v>0</v>
      </c>
      <c r="S386" s="128">
        <f t="shared" si="111"/>
        <v>0</v>
      </c>
      <c r="T386" s="128">
        <f t="shared" si="111"/>
        <v>52626.11</v>
      </c>
      <c r="U386" s="128">
        <f t="shared" si="111"/>
        <v>0</v>
      </c>
      <c r="V386" s="128">
        <f t="shared" si="111"/>
        <v>0</v>
      </c>
      <c r="W386" s="131">
        <f t="shared" si="98"/>
        <v>0</v>
      </c>
      <c r="X386" s="130">
        <f t="shared" si="104"/>
        <v>0</v>
      </c>
      <c r="Y386" s="128">
        <f t="shared" si="112"/>
        <v>0</v>
      </c>
      <c r="Z386" s="128">
        <f t="shared" si="112"/>
        <v>0</v>
      </c>
      <c r="AA386" s="128">
        <f t="shared" si="112"/>
        <v>65454.18</v>
      </c>
      <c r="AB386" s="128">
        <f t="shared" si="112"/>
        <v>0</v>
      </c>
      <c r="AC386" s="128">
        <f t="shared" si="112"/>
        <v>0</v>
      </c>
      <c r="AD386" s="131">
        <f t="shared" si="99"/>
        <v>0</v>
      </c>
      <c r="AE386" s="68"/>
      <c r="AF386" s="132"/>
      <c r="AG386" s="133" t="str">
        <f t="shared" si="108"/>
        <v>2.3.6</v>
      </c>
      <c r="AH386" s="156"/>
      <c r="AI386" s="135" t="s">
        <v>73</v>
      </c>
      <c r="AJ386" s="148" t="s">
        <v>190</v>
      </c>
      <c r="AK386" s="136" t="s">
        <v>139</v>
      </c>
      <c r="AL386" s="134"/>
      <c r="AM386" s="155">
        <v>0</v>
      </c>
      <c r="AN386" s="138"/>
      <c r="AO386" s="138">
        <f t="shared" si="100"/>
        <v>0</v>
      </c>
      <c r="AP386" s="139">
        <f t="shared" si="105"/>
        <v>52626.11</v>
      </c>
      <c r="AQ386" s="139">
        <f t="shared" si="106"/>
        <v>65454.18</v>
      </c>
      <c r="AR386" s="140" t="str">
        <f t="shared" si="107"/>
        <v>2.3.6</v>
      </c>
      <c r="AS386" s="141"/>
      <c r="AT386" s="142">
        <v>0</v>
      </c>
      <c r="AU386" s="144" t="str">
        <f t="shared" si="109"/>
        <v/>
      </c>
      <c r="AV386" s="144">
        <f t="shared" si="110"/>
        <v>0</v>
      </c>
      <c r="AW386" s="145"/>
      <c r="AX386"/>
      <c r="AY386"/>
      <c r="AZ386"/>
      <c r="BA386"/>
      <c r="BB386"/>
      <c r="BC386"/>
      <c r="BD386"/>
      <c r="BE386"/>
      <c r="BF386"/>
      <c r="BG386"/>
      <c r="BH386"/>
      <c r="BI386"/>
      <c r="BJ386"/>
      <c r="BK386"/>
      <c r="BL386"/>
      <c r="BM386"/>
      <c r="BN386"/>
      <c r="BO386"/>
    </row>
    <row r="387" spans="1:68" s="67" customFormat="1" ht="15" customHeight="1">
      <c r="A387" s="125">
        <f t="shared" si="97"/>
        <v>375</v>
      </c>
      <c r="B387" s="125"/>
      <c r="C387" s="126">
        <v>2</v>
      </c>
      <c r="D387" s="126">
        <v>3</v>
      </c>
      <c r="E387" s="126">
        <v>6</v>
      </c>
      <c r="F387" s="126">
        <v>1</v>
      </c>
      <c r="G387" s="126"/>
      <c r="H387" s="126"/>
      <c r="I387"/>
      <c r="J387" s="127">
        <f t="shared" si="101"/>
        <v>4</v>
      </c>
      <c r="K387" s="128">
        <f t="shared" si="102"/>
        <v>2</v>
      </c>
      <c r="L387" s="128" t="str">
        <f t="shared" si="113"/>
        <v>2.3</v>
      </c>
      <c r="M387" s="128" t="str">
        <f t="shared" si="113"/>
        <v>2.3.6</v>
      </c>
      <c r="N387" s="128" t="str">
        <f t="shared" si="113"/>
        <v>2.3.6.1</v>
      </c>
      <c r="O387" s="128" t="str">
        <f t="shared" si="113"/>
        <v>2.3.6.1</v>
      </c>
      <c r="P387" s="129" t="str">
        <f t="shared" si="113"/>
        <v>2.3.6.1</v>
      </c>
      <c r="Q387" s="130">
        <f t="shared" si="103"/>
        <v>3151.68</v>
      </c>
      <c r="R387" s="128">
        <f t="shared" si="111"/>
        <v>0</v>
      </c>
      <c r="S387" s="128">
        <f t="shared" si="111"/>
        <v>0</v>
      </c>
      <c r="T387" s="128">
        <f t="shared" si="111"/>
        <v>0</v>
      </c>
      <c r="U387" s="128">
        <f t="shared" si="111"/>
        <v>3151.68</v>
      </c>
      <c r="V387" s="128">
        <f t="shared" si="111"/>
        <v>0</v>
      </c>
      <c r="W387" s="131">
        <f t="shared" si="98"/>
        <v>0</v>
      </c>
      <c r="X387" s="130">
        <f t="shared" si="104"/>
        <v>3904.32</v>
      </c>
      <c r="Y387" s="128">
        <f t="shared" si="112"/>
        <v>0</v>
      </c>
      <c r="Z387" s="128">
        <f t="shared" si="112"/>
        <v>0</v>
      </c>
      <c r="AA387" s="128">
        <f t="shared" si="112"/>
        <v>0</v>
      </c>
      <c r="AB387" s="128">
        <f t="shared" si="112"/>
        <v>3904.32</v>
      </c>
      <c r="AC387" s="128">
        <f t="shared" si="112"/>
        <v>0</v>
      </c>
      <c r="AD387" s="131">
        <f t="shared" si="99"/>
        <v>0</v>
      </c>
      <c r="AE387" s="68"/>
      <c r="AF387" s="132"/>
      <c r="AG387" s="133" t="str">
        <f t="shared" si="108"/>
        <v>2.3.6.1</v>
      </c>
      <c r="AH387" s="154" t="s">
        <v>140</v>
      </c>
      <c r="AI387" s="135" t="s">
        <v>65</v>
      </c>
      <c r="AJ387" s="148" t="s">
        <v>375</v>
      </c>
      <c r="AK387" s="136" t="s">
        <v>376</v>
      </c>
      <c r="AL387" s="134" t="s">
        <v>210</v>
      </c>
      <c r="AM387" s="151">
        <v>4704</v>
      </c>
      <c r="AN387" s="138">
        <v>0.67</v>
      </c>
      <c r="AO387" s="138">
        <f t="shared" si="100"/>
        <v>0.83</v>
      </c>
      <c r="AP387" s="139">
        <f t="shared" si="105"/>
        <v>3151.68</v>
      </c>
      <c r="AQ387" s="139">
        <f t="shared" si="106"/>
        <v>3904.32</v>
      </c>
      <c r="AR387" s="140" t="str">
        <f t="shared" si="107"/>
        <v>2.3.6.1</v>
      </c>
      <c r="AS387" s="141"/>
      <c r="AT387" s="142">
        <v>0.24390000000000001</v>
      </c>
      <c r="AU387" s="144">
        <f t="shared" si="109"/>
        <v>3151.68</v>
      </c>
      <c r="AV387" s="144">
        <f t="shared" si="110"/>
        <v>3904.32</v>
      </c>
      <c r="AW387" s="145"/>
      <c r="AX387"/>
      <c r="AY387"/>
      <c r="AZ387"/>
      <c r="BA387"/>
      <c r="BB387"/>
      <c r="BC387"/>
      <c r="BD387"/>
      <c r="BE387"/>
      <c r="BF387"/>
      <c r="BG387"/>
      <c r="BH387"/>
      <c r="BI387"/>
      <c r="BJ387"/>
      <c r="BK387"/>
      <c r="BL387"/>
      <c r="BM387"/>
      <c r="BN387"/>
      <c r="BO387"/>
      <c r="BP387" s="67">
        <f>SUMIF(AF:AF,"SIM",BN:BN)</f>
        <v>0</v>
      </c>
    </row>
    <row r="388" spans="1:68" s="67" customFormat="1" ht="15" customHeight="1">
      <c r="A388" s="125">
        <f t="shared" si="97"/>
        <v>376</v>
      </c>
      <c r="B388" s="125"/>
      <c r="C388" s="126">
        <v>2</v>
      </c>
      <c r="D388" s="126">
        <v>3</v>
      </c>
      <c r="E388" s="126">
        <v>6</v>
      </c>
      <c r="F388" s="126">
        <v>2</v>
      </c>
      <c r="G388" s="126"/>
      <c r="H388" s="126"/>
      <c r="I388"/>
      <c r="J388" s="127">
        <f t="shared" si="101"/>
        <v>4</v>
      </c>
      <c r="K388" s="128">
        <f t="shared" si="102"/>
        <v>2</v>
      </c>
      <c r="L388" s="128" t="str">
        <f t="shared" si="113"/>
        <v>2.3</v>
      </c>
      <c r="M388" s="128" t="str">
        <f t="shared" si="113"/>
        <v>2.3.6</v>
      </c>
      <c r="N388" s="128" t="str">
        <f t="shared" si="113"/>
        <v>2.3.6.2</v>
      </c>
      <c r="O388" s="128" t="str">
        <f t="shared" si="113"/>
        <v>2.3.6.2</v>
      </c>
      <c r="P388" s="129" t="str">
        <f t="shared" si="113"/>
        <v>2.3.6.2</v>
      </c>
      <c r="Q388" s="130">
        <f t="shared" si="103"/>
        <v>7103.04</v>
      </c>
      <c r="R388" s="128">
        <f t="shared" si="111"/>
        <v>0</v>
      </c>
      <c r="S388" s="128">
        <f t="shared" si="111"/>
        <v>0</v>
      </c>
      <c r="T388" s="128">
        <f t="shared" si="111"/>
        <v>0</v>
      </c>
      <c r="U388" s="128">
        <f t="shared" si="111"/>
        <v>7103.04</v>
      </c>
      <c r="V388" s="128">
        <f t="shared" si="111"/>
        <v>0</v>
      </c>
      <c r="W388" s="131">
        <f t="shared" si="98"/>
        <v>0</v>
      </c>
      <c r="X388" s="130">
        <f t="shared" si="104"/>
        <v>8843.52</v>
      </c>
      <c r="Y388" s="128">
        <f t="shared" si="112"/>
        <v>0</v>
      </c>
      <c r="Z388" s="128">
        <f t="shared" si="112"/>
        <v>0</v>
      </c>
      <c r="AA388" s="128">
        <f t="shared" si="112"/>
        <v>0</v>
      </c>
      <c r="AB388" s="128">
        <f t="shared" si="112"/>
        <v>8843.52</v>
      </c>
      <c r="AC388" s="128">
        <f t="shared" si="112"/>
        <v>0</v>
      </c>
      <c r="AD388" s="131">
        <f t="shared" si="99"/>
        <v>0</v>
      </c>
      <c r="AE388" s="68"/>
      <c r="AF388" s="132"/>
      <c r="AG388" s="133" t="str">
        <f t="shared" si="108"/>
        <v>2.3.6.2</v>
      </c>
      <c r="AH388" s="154" t="s">
        <v>141</v>
      </c>
      <c r="AI388" s="135" t="s">
        <v>65</v>
      </c>
      <c r="AJ388" s="148" t="s">
        <v>377</v>
      </c>
      <c r="AK388" s="136" t="s">
        <v>378</v>
      </c>
      <c r="AL388" s="134" t="s">
        <v>210</v>
      </c>
      <c r="AM388" s="151">
        <v>4704</v>
      </c>
      <c r="AN388" s="138">
        <v>1.51</v>
      </c>
      <c r="AO388" s="138">
        <f t="shared" si="100"/>
        <v>1.88</v>
      </c>
      <c r="AP388" s="139">
        <f t="shared" si="105"/>
        <v>7103.04</v>
      </c>
      <c r="AQ388" s="139">
        <f t="shared" si="106"/>
        <v>8843.52</v>
      </c>
      <c r="AR388" s="140" t="str">
        <f t="shared" si="107"/>
        <v>2.3.6.2</v>
      </c>
      <c r="AS388" s="141"/>
      <c r="AT388" s="142">
        <v>0.24390000000000001</v>
      </c>
      <c r="AU388" s="144">
        <f t="shared" si="109"/>
        <v>7103.04</v>
      </c>
      <c r="AV388" s="144">
        <f t="shared" si="110"/>
        <v>8843.52</v>
      </c>
      <c r="AW388" s="145"/>
      <c r="AX388"/>
      <c r="AY388"/>
      <c r="AZ388"/>
      <c r="BA388"/>
      <c r="BB388"/>
      <c r="BC388"/>
      <c r="BD388"/>
      <c r="BE388"/>
      <c r="BF388"/>
      <c r="BG388"/>
      <c r="BH388"/>
      <c r="BI388"/>
      <c r="BJ388"/>
      <c r="BK388"/>
      <c r="BL388"/>
      <c r="BM388"/>
      <c r="BN388"/>
      <c r="BO388"/>
    </row>
    <row r="389" spans="1:68" s="67" customFormat="1" ht="15" customHeight="1">
      <c r="A389" s="125">
        <f t="shared" si="97"/>
        <v>377</v>
      </c>
      <c r="B389" s="125"/>
      <c r="C389" s="126">
        <v>2</v>
      </c>
      <c r="D389" s="126">
        <v>3</v>
      </c>
      <c r="E389" s="126">
        <v>6</v>
      </c>
      <c r="F389" s="126">
        <v>3</v>
      </c>
      <c r="G389" s="126"/>
      <c r="H389" s="126"/>
      <c r="I389"/>
      <c r="J389" s="127">
        <f t="shared" si="101"/>
        <v>4</v>
      </c>
      <c r="K389" s="128">
        <f t="shared" si="102"/>
        <v>2</v>
      </c>
      <c r="L389" s="128" t="str">
        <f t="shared" si="113"/>
        <v>2.3</v>
      </c>
      <c r="M389" s="128" t="str">
        <f t="shared" si="113"/>
        <v>2.3.6</v>
      </c>
      <c r="N389" s="128" t="str">
        <f t="shared" si="113"/>
        <v>2.3.6.3</v>
      </c>
      <c r="O389" s="128" t="str">
        <f t="shared" si="113"/>
        <v>2.3.6.3</v>
      </c>
      <c r="P389" s="129" t="str">
        <f t="shared" si="113"/>
        <v>2.3.6.3</v>
      </c>
      <c r="Q389" s="130">
        <f t="shared" si="103"/>
        <v>1786.08</v>
      </c>
      <c r="R389" s="128">
        <f t="shared" si="111"/>
        <v>0</v>
      </c>
      <c r="S389" s="128">
        <f t="shared" si="111"/>
        <v>0</v>
      </c>
      <c r="T389" s="128">
        <f t="shared" si="111"/>
        <v>0</v>
      </c>
      <c r="U389" s="128">
        <f t="shared" si="111"/>
        <v>1786.08</v>
      </c>
      <c r="V389" s="128">
        <f t="shared" si="111"/>
        <v>0</v>
      </c>
      <c r="W389" s="131">
        <f t="shared" si="98"/>
        <v>0</v>
      </c>
      <c r="X389" s="130">
        <f t="shared" si="104"/>
        <v>2221.7600000000002</v>
      </c>
      <c r="Y389" s="128">
        <f t="shared" si="112"/>
        <v>0</v>
      </c>
      <c r="Z389" s="128">
        <f t="shared" si="112"/>
        <v>0</v>
      </c>
      <c r="AA389" s="128">
        <f t="shared" si="112"/>
        <v>0</v>
      </c>
      <c r="AB389" s="128">
        <f t="shared" si="112"/>
        <v>2221.7600000000002</v>
      </c>
      <c r="AC389" s="128">
        <f t="shared" si="112"/>
        <v>0</v>
      </c>
      <c r="AD389" s="131">
        <f t="shared" si="99"/>
        <v>0</v>
      </c>
      <c r="AE389" s="68"/>
      <c r="AF389" s="132"/>
      <c r="AG389" s="133" t="str">
        <f t="shared" si="108"/>
        <v>2.3.6.3</v>
      </c>
      <c r="AH389" s="154" t="s">
        <v>142</v>
      </c>
      <c r="AI389" s="135" t="s">
        <v>65</v>
      </c>
      <c r="AJ389" s="148" t="s">
        <v>379</v>
      </c>
      <c r="AK389" s="136" t="s">
        <v>380</v>
      </c>
      <c r="AL389" s="134" t="s">
        <v>210</v>
      </c>
      <c r="AM389" s="151">
        <v>16</v>
      </c>
      <c r="AN389" s="138">
        <v>111.63</v>
      </c>
      <c r="AO389" s="138">
        <f t="shared" si="100"/>
        <v>138.86000000000001</v>
      </c>
      <c r="AP389" s="139">
        <f t="shared" si="105"/>
        <v>1786.08</v>
      </c>
      <c r="AQ389" s="139">
        <f t="shared" si="106"/>
        <v>2221.7600000000002</v>
      </c>
      <c r="AR389" s="140" t="str">
        <f t="shared" si="107"/>
        <v>2.3.6.3</v>
      </c>
      <c r="AS389" s="141"/>
      <c r="AT389" s="142">
        <v>0.24390000000000001</v>
      </c>
      <c r="AU389" s="144">
        <f t="shared" si="109"/>
        <v>1786.08</v>
      </c>
      <c r="AV389" s="144">
        <f t="shared" si="110"/>
        <v>2221.7600000000002</v>
      </c>
      <c r="AW389" s="145"/>
      <c r="AX389"/>
      <c r="AY389"/>
      <c r="AZ389"/>
      <c r="BA389"/>
      <c r="BB389"/>
      <c r="BC389"/>
      <c r="BD389"/>
      <c r="BE389"/>
      <c r="BF389"/>
      <c r="BG389"/>
      <c r="BH389"/>
      <c r="BI389"/>
      <c r="BJ389"/>
      <c r="BK389"/>
      <c r="BL389"/>
      <c r="BM389"/>
      <c r="BN389"/>
      <c r="BO389"/>
      <c r="BP389" s="67">
        <f>SUMIF(AF:AF,"SIM",BN:BN)</f>
        <v>0</v>
      </c>
    </row>
    <row r="390" spans="1:68" s="67" customFormat="1" ht="33">
      <c r="A390" s="125">
        <f t="shared" si="97"/>
        <v>378</v>
      </c>
      <c r="B390" s="125"/>
      <c r="C390" s="126">
        <v>2</v>
      </c>
      <c r="D390" s="126">
        <v>3</v>
      </c>
      <c r="E390" s="126">
        <v>6</v>
      </c>
      <c r="F390" s="126">
        <v>4</v>
      </c>
      <c r="G390" s="126"/>
      <c r="H390" s="126"/>
      <c r="I390"/>
      <c r="J390" s="127">
        <f t="shared" si="101"/>
        <v>4</v>
      </c>
      <c r="K390" s="128">
        <f t="shared" si="102"/>
        <v>2</v>
      </c>
      <c r="L390" s="128" t="str">
        <f t="shared" si="113"/>
        <v>2.3</v>
      </c>
      <c r="M390" s="128" t="str">
        <f t="shared" si="113"/>
        <v>2.3.6</v>
      </c>
      <c r="N390" s="128" t="str">
        <f t="shared" si="113"/>
        <v>2.3.6.4</v>
      </c>
      <c r="O390" s="128" t="str">
        <f t="shared" si="113"/>
        <v>2.3.6.4</v>
      </c>
      <c r="P390" s="129" t="str">
        <f t="shared" si="113"/>
        <v>2.3.6.4</v>
      </c>
      <c r="Q390" s="130">
        <f t="shared" si="103"/>
        <v>511.8</v>
      </c>
      <c r="R390" s="128">
        <f t="shared" si="111"/>
        <v>0</v>
      </c>
      <c r="S390" s="128">
        <f t="shared" si="111"/>
        <v>0</v>
      </c>
      <c r="T390" s="128">
        <f t="shared" si="111"/>
        <v>0</v>
      </c>
      <c r="U390" s="128">
        <f t="shared" si="111"/>
        <v>511.8</v>
      </c>
      <c r="V390" s="128">
        <f t="shared" si="111"/>
        <v>0</v>
      </c>
      <c r="W390" s="131">
        <f t="shared" si="98"/>
        <v>0</v>
      </c>
      <c r="X390" s="130">
        <f t="shared" si="104"/>
        <v>636.6</v>
      </c>
      <c r="Y390" s="128">
        <f t="shared" si="112"/>
        <v>0</v>
      </c>
      <c r="Z390" s="128">
        <f t="shared" si="112"/>
        <v>0</v>
      </c>
      <c r="AA390" s="128">
        <f t="shared" si="112"/>
        <v>0</v>
      </c>
      <c r="AB390" s="128">
        <f t="shared" si="112"/>
        <v>636.6</v>
      </c>
      <c r="AC390" s="128">
        <f t="shared" si="112"/>
        <v>0</v>
      </c>
      <c r="AD390" s="131">
        <f t="shared" si="99"/>
        <v>0</v>
      </c>
      <c r="AE390" s="68"/>
      <c r="AF390" s="132"/>
      <c r="AG390" s="133" t="str">
        <f t="shared" si="108"/>
        <v>2.3.6.4</v>
      </c>
      <c r="AH390" s="154" t="s">
        <v>143</v>
      </c>
      <c r="AI390" s="135" t="s">
        <v>65</v>
      </c>
      <c r="AJ390" s="148" t="s">
        <v>381</v>
      </c>
      <c r="AK390" s="136" t="s">
        <v>382</v>
      </c>
      <c r="AL390" s="134" t="s">
        <v>210</v>
      </c>
      <c r="AM390" s="151">
        <v>10</v>
      </c>
      <c r="AN390" s="138">
        <v>51.18</v>
      </c>
      <c r="AO390" s="138">
        <f t="shared" si="100"/>
        <v>63.66</v>
      </c>
      <c r="AP390" s="139">
        <f t="shared" si="105"/>
        <v>511.8</v>
      </c>
      <c r="AQ390" s="139">
        <f t="shared" si="106"/>
        <v>636.6</v>
      </c>
      <c r="AR390" s="140" t="str">
        <f t="shared" si="107"/>
        <v>2.3.6.4</v>
      </c>
      <c r="AS390" s="141"/>
      <c r="AT390" s="142">
        <v>0.24390000000000001</v>
      </c>
      <c r="AU390" s="144">
        <f t="shared" si="109"/>
        <v>511.8</v>
      </c>
      <c r="AV390" s="144">
        <f t="shared" si="110"/>
        <v>636.6</v>
      </c>
      <c r="AW390" s="145"/>
      <c r="AX390"/>
      <c r="AY390"/>
      <c r="AZ390"/>
      <c r="BA390"/>
      <c r="BB390"/>
      <c r="BC390"/>
      <c r="BD390"/>
      <c r="BE390"/>
      <c r="BF390"/>
      <c r="BG390"/>
      <c r="BH390"/>
      <c r="BI390"/>
      <c r="BJ390"/>
      <c r="BK390"/>
      <c r="BL390"/>
      <c r="BM390"/>
      <c r="BN390"/>
      <c r="BO390"/>
      <c r="BP390" s="67">
        <f>SUMIF(AF:AF,"SIM",BN:BN)</f>
        <v>0</v>
      </c>
    </row>
    <row r="391" spans="1:68" s="67" customFormat="1" ht="15" customHeight="1">
      <c r="A391" s="125">
        <f t="shared" si="97"/>
        <v>379</v>
      </c>
      <c r="B391" s="125"/>
      <c r="C391" s="126">
        <v>2</v>
      </c>
      <c r="D391" s="126">
        <v>3</v>
      </c>
      <c r="E391" s="126">
        <v>6</v>
      </c>
      <c r="F391" s="126">
        <v>5</v>
      </c>
      <c r="G391" s="126"/>
      <c r="H391" s="126"/>
      <c r="I391"/>
      <c r="J391" s="127">
        <f t="shared" si="101"/>
        <v>4</v>
      </c>
      <c r="K391" s="128">
        <f t="shared" si="102"/>
        <v>2</v>
      </c>
      <c r="L391" s="128" t="str">
        <f t="shared" si="113"/>
        <v>2.3</v>
      </c>
      <c r="M391" s="128" t="str">
        <f t="shared" si="113"/>
        <v>2.3.6</v>
      </c>
      <c r="N391" s="128" t="str">
        <f t="shared" si="113"/>
        <v>2.3.6.5</v>
      </c>
      <c r="O391" s="128" t="str">
        <f t="shared" si="113"/>
        <v>2.3.6.5</v>
      </c>
      <c r="P391" s="129" t="str">
        <f t="shared" si="113"/>
        <v>2.3.6.5</v>
      </c>
      <c r="Q391" s="130">
        <f t="shared" si="103"/>
        <v>348.16</v>
      </c>
      <c r="R391" s="128">
        <f t="shared" si="111"/>
        <v>0</v>
      </c>
      <c r="S391" s="128">
        <f t="shared" si="111"/>
        <v>0</v>
      </c>
      <c r="T391" s="128">
        <f t="shared" si="111"/>
        <v>0</v>
      </c>
      <c r="U391" s="128">
        <f t="shared" si="111"/>
        <v>348.16</v>
      </c>
      <c r="V391" s="128">
        <f t="shared" si="111"/>
        <v>0</v>
      </c>
      <c r="W391" s="131">
        <f t="shared" si="98"/>
        <v>0</v>
      </c>
      <c r="X391" s="130">
        <f t="shared" si="104"/>
        <v>433.08</v>
      </c>
      <c r="Y391" s="128">
        <f t="shared" si="112"/>
        <v>0</v>
      </c>
      <c r="Z391" s="128">
        <f t="shared" si="112"/>
        <v>0</v>
      </c>
      <c r="AA391" s="128">
        <f t="shared" si="112"/>
        <v>0</v>
      </c>
      <c r="AB391" s="128">
        <f t="shared" si="112"/>
        <v>433.08</v>
      </c>
      <c r="AC391" s="128">
        <f t="shared" si="112"/>
        <v>0</v>
      </c>
      <c r="AD391" s="131">
        <f t="shared" si="99"/>
        <v>0</v>
      </c>
      <c r="AE391" s="68"/>
      <c r="AF391" s="132"/>
      <c r="AG391" s="133" t="str">
        <f t="shared" si="108"/>
        <v>2.3.6.5</v>
      </c>
      <c r="AH391" s="154" t="s">
        <v>144</v>
      </c>
      <c r="AI391" s="135" t="s">
        <v>65</v>
      </c>
      <c r="AJ391" s="148" t="s">
        <v>383</v>
      </c>
      <c r="AK391" s="136" t="s">
        <v>384</v>
      </c>
      <c r="AL391" s="134" t="s">
        <v>385</v>
      </c>
      <c r="AM391" s="151">
        <v>0.56100000000000005</v>
      </c>
      <c r="AN391" s="138">
        <v>620.61</v>
      </c>
      <c r="AO391" s="138">
        <f t="shared" si="100"/>
        <v>771.98</v>
      </c>
      <c r="AP391" s="139">
        <f t="shared" si="105"/>
        <v>348.16</v>
      </c>
      <c r="AQ391" s="139">
        <f t="shared" si="106"/>
        <v>433.08</v>
      </c>
      <c r="AR391" s="140" t="str">
        <f t="shared" si="107"/>
        <v>2.3.6.5</v>
      </c>
      <c r="AS391" s="141"/>
      <c r="AT391" s="142">
        <v>0.24390000000000001</v>
      </c>
      <c r="AU391" s="144">
        <f t="shared" si="109"/>
        <v>348.16</v>
      </c>
      <c r="AV391" s="144">
        <f t="shared" si="110"/>
        <v>433.08</v>
      </c>
      <c r="AW391" s="145"/>
      <c r="AX391"/>
      <c r="AY391"/>
      <c r="AZ391"/>
      <c r="BA391"/>
      <c r="BB391"/>
      <c r="BC391"/>
      <c r="BD391"/>
      <c r="BE391"/>
      <c r="BF391"/>
      <c r="BG391"/>
      <c r="BH391"/>
      <c r="BI391"/>
      <c r="BJ391"/>
      <c r="BK391"/>
      <c r="BL391"/>
      <c r="BM391"/>
      <c r="BN391"/>
      <c r="BO391"/>
    </row>
    <row r="392" spans="1:68" s="67" customFormat="1" ht="32.25" customHeight="1">
      <c r="A392" s="125">
        <f t="shared" si="97"/>
        <v>380</v>
      </c>
      <c r="B392" s="125"/>
      <c r="C392" s="126">
        <v>2</v>
      </c>
      <c r="D392" s="126">
        <v>3</v>
      </c>
      <c r="E392" s="126">
        <v>6</v>
      </c>
      <c r="F392" s="126">
        <v>6</v>
      </c>
      <c r="G392" s="126"/>
      <c r="H392" s="126"/>
      <c r="I392"/>
      <c r="J392" s="127">
        <f>COUNT(C392:H392)</f>
        <v>4</v>
      </c>
      <c r="K392" s="128">
        <f>C392</f>
        <v>2</v>
      </c>
      <c r="L392" s="128" t="str">
        <f>IF(D392&lt;&gt;"",CONCATENATE(K392,".",D392),K392)</f>
        <v>2.3</v>
      </c>
      <c r="M392" s="128" t="str">
        <f>IF(E392&lt;&gt;"",CONCATENATE(L392,".",E392),L392)</f>
        <v>2.3.6</v>
      </c>
      <c r="N392" s="128" t="str">
        <f>IF(F392&lt;&gt;"",CONCATENATE(M392,".",F392),M392)</f>
        <v>2.3.6.6</v>
      </c>
      <c r="O392" s="128" t="str">
        <f>IF(G392&lt;&gt;"",CONCATENATE(N392,".",G392),N392)</f>
        <v>2.3.6.6</v>
      </c>
      <c r="P392" s="129" t="str">
        <f>IF(H392&lt;&gt;"",CONCATENATE(O392,".",H392),O392)</f>
        <v>2.3.6.6</v>
      </c>
      <c r="Q392" s="130">
        <f>ROUND(AM392*AN392,2)</f>
        <v>39725.35</v>
      </c>
      <c r="R392" s="128">
        <f t="shared" si="111"/>
        <v>0</v>
      </c>
      <c r="S392" s="128">
        <f t="shared" si="111"/>
        <v>0</v>
      </c>
      <c r="T392" s="128">
        <f t="shared" si="111"/>
        <v>0</v>
      </c>
      <c r="U392" s="128">
        <f t="shared" si="111"/>
        <v>39725.35</v>
      </c>
      <c r="V392" s="128">
        <f t="shared" si="111"/>
        <v>0</v>
      </c>
      <c r="W392" s="131">
        <f t="shared" si="98"/>
        <v>0</v>
      </c>
      <c r="X392" s="130">
        <f>IF(B392&lt;&gt;"",0,ROUND(AM392*AO392,2))</f>
        <v>49414.9</v>
      </c>
      <c r="Y392" s="128">
        <f t="shared" si="112"/>
        <v>0</v>
      </c>
      <c r="Z392" s="128">
        <f t="shared" si="112"/>
        <v>0</v>
      </c>
      <c r="AA392" s="128">
        <f t="shared" si="112"/>
        <v>0</v>
      </c>
      <c r="AB392" s="128">
        <f t="shared" si="112"/>
        <v>49414.9</v>
      </c>
      <c r="AC392" s="128">
        <f t="shared" si="112"/>
        <v>0</v>
      </c>
      <c r="AD392" s="131">
        <f t="shared" si="99"/>
        <v>0</v>
      </c>
      <c r="AE392" s="68"/>
      <c r="AF392" s="132"/>
      <c r="AG392" s="133" t="str">
        <f>P392</f>
        <v>2.3.6.6</v>
      </c>
      <c r="AH392" s="154" t="s">
        <v>145</v>
      </c>
      <c r="AI392" s="135" t="s">
        <v>65</v>
      </c>
      <c r="AJ392" s="148" t="s">
        <v>386</v>
      </c>
      <c r="AK392" s="136" t="s">
        <v>387</v>
      </c>
      <c r="AL392" s="134" t="s">
        <v>235</v>
      </c>
      <c r="AM392" s="151">
        <v>136.80000000000001</v>
      </c>
      <c r="AN392" s="138">
        <v>290.39</v>
      </c>
      <c r="AO392" s="138">
        <f>IF(AN392&lt;&gt;"",ROUND(AN392*(1+AT392),2),0)</f>
        <v>361.22</v>
      </c>
      <c r="AP392" s="139">
        <f>IF(B392&lt;&gt;"",SUM(R392:W392),ROUND(AM392*AN392,2))</f>
        <v>39725.35</v>
      </c>
      <c r="AQ392" s="139">
        <f>IF(B392&lt;&gt;"",SUM(Y392:AD392),ROUND(AM392*AO392,2))</f>
        <v>49414.9</v>
      </c>
      <c r="AR392" s="140" t="str">
        <f>AG392</f>
        <v>2.3.6.6</v>
      </c>
      <c r="AS392" s="141"/>
      <c r="AT392" s="142">
        <v>0.24390000000000001</v>
      </c>
      <c r="AU392" s="144">
        <f>IF(AL392="","",AP392)</f>
        <v>39725.35</v>
      </c>
      <c r="AV392" s="144">
        <f>IF(AN392&gt;0,AQ392,0)</f>
        <v>49414.9</v>
      </c>
      <c r="AW392" s="145"/>
      <c r="AX392"/>
      <c r="AY392"/>
      <c r="AZ392"/>
      <c r="BA392"/>
      <c r="BB392"/>
      <c r="BC392"/>
      <c r="BD392"/>
      <c r="BE392"/>
      <c r="BF392"/>
      <c r="BG392"/>
      <c r="BH392"/>
      <c r="BI392"/>
      <c r="BJ392"/>
      <c r="BK392"/>
      <c r="BL392"/>
      <c r="BM392"/>
      <c r="BN392"/>
      <c r="BO392"/>
    </row>
    <row r="393" spans="1:68" s="160" customFormat="1" ht="17.25" customHeight="1" thickBot="1">
      <c r="A393" s="159"/>
      <c r="C393" s="161"/>
      <c r="D393" s="161"/>
      <c r="E393" s="161"/>
      <c r="F393" s="161"/>
      <c r="G393" s="161"/>
      <c r="H393" s="161"/>
      <c r="I393"/>
      <c r="K393" s="162"/>
      <c r="L393" s="162"/>
      <c r="M393" s="162"/>
      <c r="N393" s="162"/>
      <c r="O393" s="162"/>
      <c r="P393" s="162"/>
      <c r="Q393" s="162"/>
      <c r="R393" s="162"/>
      <c r="S393" s="162"/>
      <c r="T393" s="162"/>
      <c r="U393" s="162"/>
      <c r="V393" s="162"/>
      <c r="W393" s="162"/>
      <c r="X393" s="162"/>
      <c r="Y393" s="162"/>
      <c r="Z393" s="162"/>
      <c r="AA393" s="162"/>
      <c r="AB393" s="162"/>
      <c r="AC393" s="162"/>
      <c r="AD393" s="162"/>
      <c r="AE393" s="68"/>
      <c r="AF393" s="163"/>
      <c r="AG393" s="164"/>
      <c r="AH393" s="164"/>
      <c r="AI393" s="165"/>
      <c r="AJ393" s="165"/>
      <c r="AK393" s="166" t="s">
        <v>189</v>
      </c>
      <c r="AL393" s="167"/>
      <c r="AM393" s="168"/>
      <c r="AN393" s="169"/>
      <c r="AO393" s="169"/>
      <c r="AP393" s="170">
        <f>ROUND((SUM(R10:R391)),2)</f>
        <v>4638749.8899999997</v>
      </c>
      <c r="AQ393" s="170">
        <f>ROUND((SUM(Y10:Y393)),2)</f>
        <v>5719894.9000000004</v>
      </c>
      <c r="AR393" s="171">
        <f t="shared" si="107"/>
        <v>0</v>
      </c>
      <c r="AS393" s="172" t="s">
        <v>73</v>
      </c>
      <c r="AT393" s="173"/>
      <c r="AU393" s="144" t="str">
        <f t="shared" si="109"/>
        <v/>
      </c>
      <c r="AV393" s="144">
        <f t="shared" si="110"/>
        <v>0</v>
      </c>
      <c r="AW393" s="144"/>
      <c r="AX393"/>
      <c r="AY393"/>
      <c r="AZ393"/>
      <c r="BA393"/>
      <c r="BB393"/>
      <c r="BC393"/>
      <c r="BD393"/>
      <c r="BE393"/>
      <c r="BF393"/>
      <c r="BG393"/>
      <c r="BH393"/>
      <c r="BI393"/>
      <c r="BJ393"/>
      <c r="BK393"/>
      <c r="BL393"/>
      <c r="BM393"/>
      <c r="BN393"/>
      <c r="BO393"/>
    </row>
    <row r="394" spans="1:68" ht="14.25" customHeight="1">
      <c r="AE394" s="68"/>
      <c r="AG394" s="175"/>
      <c r="AH394" s="175"/>
      <c r="AI394" s="175"/>
      <c r="AJ394" s="176"/>
      <c r="AK394" s="175"/>
      <c r="AL394" s="175"/>
      <c r="AM394" s="175"/>
      <c r="AN394" s="175"/>
      <c r="AO394" s="175"/>
      <c r="AP394" s="177"/>
      <c r="AQ394" s="178"/>
      <c r="AR394" s="179"/>
      <c r="AU394" s="181" t="str">
        <f>IF(AL394="","",AP394)</f>
        <v/>
      </c>
      <c r="AX394"/>
      <c r="AY394"/>
      <c r="AZ394"/>
      <c r="BA394"/>
      <c r="BB394"/>
      <c r="BC394"/>
      <c r="BD394"/>
      <c r="BE394"/>
      <c r="BF394"/>
      <c r="BG394"/>
      <c r="BH394"/>
      <c r="BI394"/>
      <c r="BJ394"/>
      <c r="BK394"/>
      <c r="BL394"/>
      <c r="BM394"/>
      <c r="BN394"/>
      <c r="BO394"/>
    </row>
    <row r="395" spans="1:68">
      <c r="AL395" s="185"/>
      <c r="AR395" s="189"/>
      <c r="AT395" s="190"/>
      <c r="AU395" s="190"/>
      <c r="AV395" s="190"/>
      <c r="AW395" s="190"/>
      <c r="AX395"/>
      <c r="AY395"/>
      <c r="AZ395"/>
      <c r="BA395"/>
      <c r="BB395"/>
      <c r="BC395"/>
      <c r="BD395"/>
      <c r="BE395"/>
      <c r="BF395"/>
      <c r="BG395"/>
      <c r="BH395"/>
      <c r="BI395"/>
      <c r="BJ395"/>
      <c r="BK395"/>
      <c r="BL395"/>
      <c r="BM395"/>
      <c r="BN395"/>
      <c r="BO395"/>
    </row>
    <row r="396" spans="1:68">
      <c r="AP396" s="191"/>
      <c r="AT396" s="190"/>
      <c r="AU396" s="190"/>
      <c r="AV396" s="190"/>
      <c r="AW396" s="190"/>
      <c r="AX396"/>
      <c r="AY396"/>
      <c r="AZ396"/>
      <c r="BA396"/>
      <c r="BB396"/>
      <c r="BC396"/>
      <c r="BD396"/>
      <c r="BE396"/>
      <c r="BF396"/>
      <c r="BG396"/>
      <c r="BH396"/>
      <c r="BI396"/>
      <c r="BJ396"/>
      <c r="BK396"/>
      <c r="BL396"/>
      <c r="BM396"/>
      <c r="BN396"/>
      <c r="BO396"/>
    </row>
    <row r="397" spans="1:68">
      <c r="AK397" s="192"/>
      <c r="AP397" s="193"/>
      <c r="AT397" s="194"/>
      <c r="AU397" s="194"/>
      <c r="AV397" s="194"/>
      <c r="AW397" s="194"/>
      <c r="AX397"/>
      <c r="AY397"/>
      <c r="AZ397"/>
      <c r="BA397"/>
      <c r="BB397"/>
      <c r="BC397"/>
      <c r="BD397"/>
      <c r="BE397"/>
      <c r="BF397"/>
      <c r="BG397"/>
      <c r="BH397"/>
      <c r="BI397"/>
      <c r="BJ397"/>
      <c r="BK397"/>
      <c r="BL397"/>
      <c r="BM397"/>
      <c r="BN397"/>
      <c r="BO397"/>
    </row>
    <row r="398" spans="1:68">
      <c r="AX398"/>
      <c r="AY398"/>
      <c r="AZ398"/>
      <c r="BA398"/>
      <c r="BB398"/>
      <c r="BC398"/>
      <c r="BD398"/>
      <c r="BE398"/>
      <c r="BF398"/>
      <c r="BG398"/>
      <c r="BH398"/>
      <c r="BI398"/>
      <c r="BJ398"/>
      <c r="BK398"/>
      <c r="BL398"/>
      <c r="BM398"/>
      <c r="BN398"/>
      <c r="BO398"/>
    </row>
    <row r="399" spans="1:68">
      <c r="AX399"/>
      <c r="AY399"/>
      <c r="AZ399"/>
      <c r="BA399"/>
      <c r="BB399"/>
      <c r="BC399"/>
      <c r="BD399"/>
      <c r="BE399"/>
      <c r="BF399"/>
      <c r="BG399"/>
      <c r="BH399"/>
      <c r="BI399"/>
      <c r="BJ399"/>
      <c r="BK399"/>
      <c r="BL399"/>
      <c r="BM399"/>
      <c r="BN399"/>
      <c r="BO399"/>
    </row>
    <row r="400" spans="1:68">
      <c r="AX400"/>
      <c r="AY400"/>
      <c r="AZ400"/>
      <c r="BA400"/>
      <c r="BB400"/>
      <c r="BC400"/>
      <c r="BD400"/>
      <c r="BE400"/>
      <c r="BF400"/>
      <c r="BG400"/>
      <c r="BH400"/>
      <c r="BI400"/>
      <c r="BJ400"/>
      <c r="BK400"/>
      <c r="BL400"/>
      <c r="BM400"/>
      <c r="BN400"/>
      <c r="BO400"/>
    </row>
    <row r="401" spans="37:67">
      <c r="AX401"/>
      <c r="AY401"/>
      <c r="AZ401"/>
      <c r="BA401"/>
      <c r="BB401"/>
      <c r="BC401"/>
      <c r="BD401"/>
      <c r="BE401"/>
      <c r="BF401"/>
      <c r="BG401"/>
      <c r="BH401"/>
      <c r="BI401"/>
      <c r="BJ401"/>
      <c r="BK401"/>
      <c r="BL401"/>
      <c r="BM401"/>
      <c r="BN401"/>
      <c r="BO401"/>
    </row>
    <row r="402" spans="37:67">
      <c r="AK402" s="195"/>
      <c r="AX402"/>
      <c r="AY402"/>
      <c r="AZ402"/>
      <c r="BA402"/>
      <c r="BB402"/>
      <c r="BC402"/>
      <c r="BD402"/>
      <c r="BE402"/>
      <c r="BF402"/>
      <c r="BG402"/>
      <c r="BH402"/>
      <c r="BI402"/>
      <c r="BJ402"/>
      <c r="BK402"/>
      <c r="BL402"/>
      <c r="BM402"/>
      <c r="BN402"/>
      <c r="BO402"/>
    </row>
    <row r="403" spans="37:67">
      <c r="AX403"/>
      <c r="AY403"/>
      <c r="AZ403"/>
      <c r="BA403"/>
      <c r="BB403"/>
      <c r="BC403"/>
      <c r="BD403"/>
      <c r="BE403"/>
      <c r="BF403"/>
      <c r="BG403"/>
      <c r="BH403"/>
      <c r="BI403"/>
      <c r="BJ403"/>
      <c r="BK403"/>
      <c r="BL403"/>
      <c r="BM403"/>
      <c r="BN403"/>
      <c r="BO403"/>
    </row>
    <row r="404" spans="37:67">
      <c r="AX404"/>
      <c r="AY404"/>
      <c r="AZ404"/>
      <c r="BA404"/>
      <c r="BB404"/>
      <c r="BC404"/>
      <c r="BD404"/>
      <c r="BE404"/>
      <c r="BF404"/>
      <c r="BG404"/>
      <c r="BH404"/>
      <c r="BI404"/>
      <c r="BJ404"/>
      <c r="BK404"/>
      <c r="BL404"/>
      <c r="BM404"/>
      <c r="BN404"/>
      <c r="BO404"/>
    </row>
    <row r="405" spans="37:67">
      <c r="AX405"/>
      <c r="AY405"/>
      <c r="AZ405"/>
      <c r="BA405"/>
      <c r="BB405"/>
      <c r="BC405"/>
      <c r="BD405"/>
      <c r="BE405"/>
      <c r="BF405"/>
      <c r="BG405"/>
      <c r="BH405"/>
      <c r="BI405"/>
      <c r="BJ405"/>
      <c r="BK405"/>
      <c r="BL405"/>
      <c r="BM405"/>
      <c r="BN405"/>
      <c r="BO405"/>
    </row>
    <row r="406" spans="37:67">
      <c r="AX406"/>
      <c r="AY406"/>
      <c r="AZ406"/>
      <c r="BA406"/>
      <c r="BB406"/>
      <c r="BC406"/>
      <c r="BD406"/>
      <c r="BE406"/>
      <c r="BF406"/>
      <c r="BG406"/>
      <c r="BH406"/>
      <c r="BI406"/>
      <c r="BJ406"/>
      <c r="BK406"/>
      <c r="BL406"/>
      <c r="BM406"/>
      <c r="BN406"/>
      <c r="BO406"/>
    </row>
    <row r="407" spans="37:67">
      <c r="AX407"/>
      <c r="AY407"/>
      <c r="AZ407"/>
      <c r="BA407"/>
      <c r="BB407"/>
      <c r="BC407"/>
      <c r="BD407"/>
      <c r="BE407"/>
      <c r="BF407"/>
      <c r="BG407"/>
      <c r="BH407"/>
      <c r="BI407"/>
      <c r="BJ407"/>
      <c r="BK407"/>
      <c r="BL407"/>
      <c r="BM407"/>
      <c r="BN407"/>
      <c r="BO407"/>
    </row>
    <row r="408" spans="37:67">
      <c r="AL408" s="124"/>
      <c r="AX408"/>
      <c r="AY408"/>
      <c r="AZ408"/>
      <c r="BA408"/>
      <c r="BB408"/>
      <c r="BC408"/>
      <c r="BD408"/>
      <c r="BE408"/>
      <c r="BF408"/>
      <c r="BG408"/>
      <c r="BH408"/>
      <c r="BI408"/>
      <c r="BJ408"/>
      <c r="BK408"/>
      <c r="BL408"/>
      <c r="BM408"/>
      <c r="BN408"/>
      <c r="BO408"/>
    </row>
    <row r="409" spans="37:67">
      <c r="AL409" s="162"/>
      <c r="AX409"/>
      <c r="AY409"/>
      <c r="AZ409"/>
      <c r="BA409"/>
      <c r="BB409"/>
      <c r="BC409"/>
      <c r="BD409"/>
      <c r="BE409"/>
      <c r="BF409"/>
      <c r="BG409"/>
      <c r="BH409"/>
      <c r="BI409"/>
      <c r="BJ409"/>
      <c r="BK409"/>
      <c r="BL409"/>
      <c r="BM409"/>
      <c r="BN409"/>
      <c r="BO409"/>
    </row>
    <row r="410" spans="37:67">
      <c r="AX410"/>
      <c r="AY410"/>
      <c r="AZ410"/>
      <c r="BA410"/>
      <c r="BB410"/>
      <c r="BC410"/>
      <c r="BD410"/>
      <c r="BE410"/>
      <c r="BF410"/>
      <c r="BG410"/>
      <c r="BH410"/>
      <c r="BI410"/>
      <c r="BJ410"/>
      <c r="BK410"/>
      <c r="BL410"/>
      <c r="BM410"/>
      <c r="BN410"/>
      <c r="BO410"/>
    </row>
    <row r="411" spans="37:67">
      <c r="AN411" s="179"/>
      <c r="AO411" s="179"/>
      <c r="AP411" s="196"/>
      <c r="AQ411" s="196"/>
      <c r="AX411"/>
      <c r="AY411"/>
      <c r="AZ411"/>
      <c r="BA411"/>
      <c r="BB411"/>
      <c r="BC411"/>
      <c r="BD411"/>
      <c r="BE411"/>
      <c r="BF411"/>
      <c r="BG411"/>
      <c r="BH411"/>
      <c r="BI411"/>
      <c r="BJ411"/>
      <c r="BK411"/>
      <c r="BL411"/>
      <c r="BM411"/>
      <c r="BN411"/>
      <c r="BO411"/>
    </row>
    <row r="412" spans="37:67">
      <c r="AN412" s="197"/>
      <c r="AO412" s="197"/>
      <c r="AP412" s="196"/>
      <c r="AQ412" s="196"/>
      <c r="AX412"/>
      <c r="AY412"/>
      <c r="AZ412"/>
      <c r="BA412"/>
      <c r="BB412"/>
      <c r="BC412"/>
      <c r="BD412"/>
      <c r="BE412"/>
      <c r="BF412"/>
      <c r="BG412"/>
      <c r="BH412"/>
      <c r="BI412"/>
      <c r="BJ412"/>
      <c r="BK412"/>
      <c r="BL412"/>
      <c r="BM412"/>
      <c r="BN412"/>
      <c r="BO412"/>
    </row>
    <row r="413" spans="37:67">
      <c r="AN413" s="198"/>
      <c r="AO413" s="198"/>
      <c r="AP413" s="196"/>
      <c r="AQ413" s="196"/>
      <c r="AX413"/>
      <c r="AY413"/>
      <c r="AZ413"/>
      <c r="BA413"/>
      <c r="BB413"/>
      <c r="BC413"/>
      <c r="BD413"/>
      <c r="BE413"/>
      <c r="BF413"/>
      <c r="BG413"/>
      <c r="BH413"/>
      <c r="BI413"/>
      <c r="BJ413"/>
      <c r="BK413"/>
      <c r="BL413"/>
      <c r="BM413"/>
      <c r="BN413"/>
      <c r="BO413"/>
    </row>
    <row r="414" spans="37:67">
      <c r="AN414" s="198"/>
      <c r="AO414" s="198"/>
      <c r="AP414" s="196"/>
      <c r="AQ414" s="196"/>
      <c r="AX414"/>
      <c r="AY414"/>
      <c r="AZ414"/>
      <c r="BA414"/>
      <c r="BB414"/>
      <c r="BC414"/>
      <c r="BD414"/>
      <c r="BE414"/>
      <c r="BF414"/>
      <c r="BG414"/>
      <c r="BH414"/>
      <c r="BI414"/>
      <c r="BJ414"/>
      <c r="BK414"/>
      <c r="BL414"/>
      <c r="BM414"/>
      <c r="BN414"/>
      <c r="BO414"/>
    </row>
    <row r="415" spans="37:67">
      <c r="AN415" s="198"/>
      <c r="AO415" s="198"/>
      <c r="AP415" s="196"/>
      <c r="AQ415" s="196"/>
      <c r="AX415"/>
      <c r="AY415"/>
      <c r="AZ415"/>
      <c r="BA415"/>
      <c r="BB415"/>
      <c r="BC415"/>
      <c r="BD415"/>
      <c r="BE415"/>
      <c r="BF415"/>
      <c r="BG415"/>
      <c r="BH415"/>
      <c r="BI415"/>
      <c r="BJ415"/>
      <c r="BK415"/>
      <c r="BL415"/>
      <c r="BM415"/>
      <c r="BN415"/>
      <c r="BO415"/>
    </row>
    <row r="416" spans="37:67">
      <c r="AN416" s="198"/>
      <c r="AO416" s="198"/>
      <c r="AP416" s="196"/>
      <c r="AQ416" s="196"/>
      <c r="AX416"/>
      <c r="AY416"/>
      <c r="AZ416"/>
      <c r="BA416"/>
      <c r="BB416"/>
      <c r="BC416"/>
      <c r="BD416"/>
      <c r="BE416"/>
      <c r="BF416"/>
      <c r="BG416"/>
      <c r="BH416"/>
      <c r="BI416"/>
      <c r="BJ416"/>
      <c r="BK416"/>
      <c r="BL416"/>
      <c r="BM416"/>
      <c r="BN416"/>
      <c r="BO416"/>
    </row>
    <row r="417" spans="39:67">
      <c r="AM417" s="199"/>
      <c r="AN417" s="200"/>
      <c r="AO417" s="200"/>
      <c r="AP417" s="196"/>
      <c r="AQ417" s="196"/>
      <c r="AX417"/>
      <c r="AY417"/>
      <c r="AZ417"/>
      <c r="BA417"/>
      <c r="BB417"/>
      <c r="BC417"/>
      <c r="BD417"/>
      <c r="BE417"/>
      <c r="BF417"/>
      <c r="BG417"/>
      <c r="BH417"/>
      <c r="BI417"/>
      <c r="BJ417"/>
      <c r="BK417"/>
      <c r="BL417"/>
      <c r="BM417"/>
      <c r="BN417"/>
      <c r="BO417"/>
    </row>
    <row r="418" spans="39:67">
      <c r="AM418" s="199"/>
      <c r="AN418" s="200"/>
      <c r="AO418" s="200"/>
      <c r="AP418" s="196"/>
      <c r="AQ418" s="196"/>
      <c r="AX418"/>
      <c r="AY418"/>
      <c r="AZ418"/>
      <c r="BA418"/>
      <c r="BB418"/>
      <c r="BC418"/>
      <c r="BD418"/>
      <c r="BE418"/>
      <c r="BF418"/>
      <c r="BG418"/>
      <c r="BH418"/>
      <c r="BI418"/>
      <c r="BJ418"/>
      <c r="BK418"/>
      <c r="BL418"/>
      <c r="BM418"/>
      <c r="BN418"/>
      <c r="BO418"/>
    </row>
    <row r="419" spans="39:67">
      <c r="AM419" s="199"/>
      <c r="AN419" s="200"/>
      <c r="AO419" s="200"/>
      <c r="AP419" s="196"/>
      <c r="AQ419" s="196"/>
      <c r="AX419"/>
      <c r="AY419"/>
      <c r="AZ419"/>
      <c r="BA419"/>
      <c r="BB419"/>
      <c r="BC419"/>
      <c r="BD419"/>
      <c r="BE419"/>
      <c r="BF419"/>
      <c r="BG419"/>
      <c r="BH419"/>
      <c r="BI419"/>
      <c r="BJ419"/>
      <c r="BK419"/>
      <c r="BL419"/>
      <c r="BM419"/>
      <c r="BN419"/>
      <c r="BO419"/>
    </row>
    <row r="420" spans="39:67">
      <c r="AM420" s="199"/>
      <c r="AN420" s="200"/>
      <c r="AO420" s="200"/>
      <c r="AP420" s="196"/>
      <c r="AQ420" s="196"/>
      <c r="AX420"/>
      <c r="AY420"/>
      <c r="AZ420"/>
      <c r="BA420"/>
      <c r="BB420"/>
      <c r="BC420"/>
      <c r="BD420"/>
      <c r="BE420"/>
      <c r="BF420"/>
      <c r="BG420"/>
      <c r="BH420"/>
      <c r="BI420"/>
      <c r="BJ420"/>
      <c r="BK420"/>
      <c r="BL420"/>
      <c r="BM420"/>
      <c r="BN420"/>
      <c r="BO420"/>
    </row>
    <row r="421" spans="39:67">
      <c r="AM421" s="199"/>
      <c r="AN421" s="200"/>
      <c r="AO421" s="200"/>
      <c r="AP421" s="196"/>
      <c r="AQ421" s="196"/>
      <c r="AX421"/>
      <c r="AY421"/>
      <c r="AZ421"/>
      <c r="BA421"/>
      <c r="BB421"/>
      <c r="BC421"/>
      <c r="BD421"/>
      <c r="BE421"/>
      <c r="BF421"/>
      <c r="BG421"/>
      <c r="BH421"/>
      <c r="BI421"/>
      <c r="BJ421"/>
      <c r="BK421"/>
      <c r="BL421"/>
      <c r="BM421"/>
      <c r="BN421"/>
      <c r="BO421"/>
    </row>
    <row r="422" spans="39:67">
      <c r="AM422" s="199"/>
      <c r="AN422" s="200"/>
      <c r="AO422" s="200"/>
      <c r="AP422" s="196"/>
      <c r="AQ422" s="196"/>
      <c r="AX422"/>
      <c r="AY422"/>
      <c r="AZ422"/>
      <c r="BA422"/>
      <c r="BB422"/>
      <c r="BC422"/>
      <c r="BD422"/>
      <c r="BE422"/>
      <c r="BF422"/>
      <c r="BG422"/>
      <c r="BH422"/>
      <c r="BI422"/>
      <c r="BJ422"/>
      <c r="BK422"/>
      <c r="BL422"/>
      <c r="BM422"/>
      <c r="BN422"/>
      <c r="BO422"/>
    </row>
    <row r="423" spans="39:67">
      <c r="AM423" s="199"/>
      <c r="AN423" s="200"/>
      <c r="AO423" s="200"/>
      <c r="AP423" s="196"/>
      <c r="AQ423" s="196"/>
      <c r="AX423"/>
      <c r="AY423"/>
      <c r="AZ423"/>
      <c r="BA423"/>
      <c r="BB423"/>
      <c r="BC423"/>
      <c r="BD423"/>
      <c r="BE423"/>
      <c r="BF423"/>
      <c r="BG423"/>
      <c r="BH423"/>
      <c r="BI423"/>
      <c r="BJ423"/>
      <c r="BK423"/>
      <c r="BL423"/>
      <c r="BM423"/>
      <c r="BN423"/>
      <c r="BO423"/>
    </row>
    <row r="424" spans="39:67">
      <c r="AM424" s="199"/>
      <c r="AN424" s="200"/>
      <c r="AO424" s="200"/>
      <c r="AP424" s="196"/>
      <c r="AQ424" s="196"/>
      <c r="AX424"/>
      <c r="AY424"/>
      <c r="AZ424"/>
      <c r="BA424"/>
      <c r="BB424"/>
      <c r="BC424"/>
      <c r="BD424"/>
      <c r="BE424"/>
      <c r="BF424"/>
      <c r="BG424"/>
      <c r="BH424"/>
      <c r="BI424"/>
      <c r="BJ424"/>
      <c r="BK424"/>
      <c r="BL424"/>
      <c r="BM424"/>
      <c r="BN424"/>
      <c r="BO424"/>
    </row>
    <row r="425" spans="39:67">
      <c r="AM425" s="199"/>
      <c r="AN425" s="200"/>
      <c r="AO425" s="200"/>
      <c r="AP425" s="196"/>
      <c r="AQ425" s="196"/>
      <c r="AX425"/>
      <c r="AY425"/>
      <c r="AZ425"/>
      <c r="BA425"/>
      <c r="BB425"/>
      <c r="BC425"/>
      <c r="BD425"/>
      <c r="BE425"/>
      <c r="BF425"/>
      <c r="BG425"/>
      <c r="BH425"/>
      <c r="BI425"/>
      <c r="BJ425"/>
      <c r="BK425"/>
      <c r="BL425"/>
      <c r="BM425"/>
      <c r="BN425"/>
      <c r="BO425"/>
    </row>
    <row r="426" spans="39:67">
      <c r="AM426" s="199"/>
      <c r="AN426" s="200"/>
      <c r="AO426" s="200"/>
      <c r="AP426" s="196"/>
      <c r="AQ426" s="196"/>
      <c r="AX426"/>
      <c r="AY426"/>
      <c r="AZ426"/>
      <c r="BA426"/>
      <c r="BB426"/>
      <c r="BC426"/>
      <c r="BD426"/>
      <c r="BE426"/>
      <c r="BF426"/>
      <c r="BG426"/>
      <c r="BH426"/>
      <c r="BI426"/>
      <c r="BJ426"/>
      <c r="BK426"/>
      <c r="BL426"/>
      <c r="BM426"/>
      <c r="BN426"/>
      <c r="BO426"/>
    </row>
    <row r="427" spans="39:67">
      <c r="AM427" s="199"/>
      <c r="AN427" s="200"/>
      <c r="AO427" s="200"/>
      <c r="AP427" s="196"/>
      <c r="AQ427" s="196"/>
      <c r="AX427"/>
      <c r="AY427"/>
      <c r="AZ427"/>
      <c r="BA427"/>
      <c r="BB427"/>
      <c r="BC427"/>
      <c r="BD427"/>
      <c r="BE427"/>
      <c r="BF427"/>
      <c r="BG427"/>
      <c r="BH427"/>
      <c r="BI427"/>
      <c r="BJ427"/>
      <c r="BK427"/>
      <c r="BL427"/>
      <c r="BM427"/>
      <c r="BN427"/>
      <c r="BO427"/>
    </row>
    <row r="428" spans="39:67">
      <c r="AM428" s="199"/>
      <c r="AN428" s="200"/>
      <c r="AO428" s="200"/>
      <c r="AP428" s="196"/>
      <c r="AQ428" s="196"/>
      <c r="AX428"/>
      <c r="AY428"/>
      <c r="AZ428"/>
      <c r="BA428"/>
      <c r="BB428"/>
      <c r="BC428"/>
      <c r="BD428"/>
      <c r="BE428"/>
      <c r="BF428"/>
      <c r="BG428"/>
      <c r="BH428"/>
      <c r="BI428"/>
      <c r="BJ428"/>
      <c r="BK428"/>
      <c r="BL428"/>
      <c r="BM428"/>
      <c r="BN428"/>
      <c r="BO428"/>
    </row>
    <row r="429" spans="39:67">
      <c r="AM429" s="199"/>
      <c r="AN429" s="200"/>
      <c r="AO429" s="200"/>
      <c r="AP429" s="196"/>
      <c r="AQ429" s="196"/>
      <c r="AX429"/>
      <c r="AY429"/>
      <c r="AZ429"/>
      <c r="BA429"/>
      <c r="BB429"/>
      <c r="BC429"/>
      <c r="BD429"/>
      <c r="BE429"/>
      <c r="BF429"/>
      <c r="BG429"/>
      <c r="BH429"/>
      <c r="BI429"/>
      <c r="BJ429"/>
      <c r="BK429"/>
      <c r="BL429"/>
      <c r="BM429"/>
      <c r="BN429"/>
      <c r="BO429"/>
    </row>
    <row r="430" spans="39:67">
      <c r="AM430" s="199"/>
      <c r="AN430" s="200"/>
      <c r="AO430" s="200"/>
      <c r="AP430" s="196"/>
      <c r="AQ430" s="196"/>
      <c r="AX430"/>
      <c r="AY430"/>
      <c r="AZ430"/>
      <c r="BA430"/>
      <c r="BB430"/>
      <c r="BC430"/>
      <c r="BD430"/>
      <c r="BE430"/>
      <c r="BF430"/>
      <c r="BG430"/>
      <c r="BH430"/>
      <c r="BI430"/>
      <c r="BJ430"/>
      <c r="BK430"/>
      <c r="BL430"/>
      <c r="BM430"/>
      <c r="BN430"/>
      <c r="BO430"/>
    </row>
    <row r="431" spans="39:67">
      <c r="AM431" s="199"/>
      <c r="AN431" s="200"/>
      <c r="AO431" s="200"/>
      <c r="AP431" s="196"/>
      <c r="AQ431" s="196"/>
      <c r="AX431"/>
      <c r="AY431"/>
      <c r="AZ431"/>
      <c r="BA431"/>
      <c r="BB431"/>
      <c r="BC431"/>
      <c r="BD431"/>
      <c r="BE431"/>
      <c r="BF431"/>
      <c r="BG431"/>
      <c r="BH431"/>
      <c r="BI431"/>
      <c r="BJ431"/>
      <c r="BK431"/>
      <c r="BL431"/>
      <c r="BM431"/>
      <c r="BN431"/>
      <c r="BO431"/>
    </row>
    <row r="432" spans="39:67">
      <c r="AM432" s="199"/>
      <c r="AN432" s="200"/>
      <c r="AO432" s="200"/>
      <c r="AP432" s="196"/>
      <c r="AQ432" s="196"/>
      <c r="AX432"/>
      <c r="AY432"/>
      <c r="AZ432"/>
      <c r="BA432"/>
      <c r="BB432"/>
      <c r="BC432"/>
      <c r="BD432"/>
      <c r="BE432"/>
      <c r="BF432"/>
      <c r="BG432"/>
      <c r="BH432"/>
      <c r="BI432"/>
      <c r="BJ432"/>
      <c r="BK432"/>
      <c r="BL432"/>
      <c r="BM432"/>
      <c r="BN432"/>
      <c r="BO432"/>
    </row>
    <row r="433" spans="39:67">
      <c r="AM433" s="199"/>
      <c r="AN433" s="200"/>
      <c r="AO433" s="200"/>
      <c r="AP433" s="196"/>
      <c r="AQ433" s="196"/>
      <c r="AX433"/>
      <c r="AY433"/>
      <c r="AZ433"/>
      <c r="BA433"/>
      <c r="BB433"/>
      <c r="BC433"/>
      <c r="BD433"/>
      <c r="BE433"/>
      <c r="BF433"/>
      <c r="BG433"/>
      <c r="BH433"/>
      <c r="BI433"/>
      <c r="BJ433"/>
      <c r="BK433"/>
      <c r="BL433"/>
      <c r="BM433"/>
      <c r="BN433"/>
      <c r="BO433"/>
    </row>
    <row r="434" spans="39:67">
      <c r="AM434" s="199"/>
      <c r="AN434" s="200"/>
      <c r="AO434" s="200"/>
      <c r="AP434" s="196"/>
      <c r="AQ434" s="196"/>
      <c r="AX434"/>
      <c r="AY434"/>
      <c r="AZ434"/>
      <c r="BA434"/>
      <c r="BB434"/>
      <c r="BC434"/>
      <c r="BD434"/>
      <c r="BE434"/>
      <c r="BF434"/>
      <c r="BG434"/>
      <c r="BH434"/>
      <c r="BI434"/>
      <c r="BJ434"/>
      <c r="BK434"/>
      <c r="BL434"/>
      <c r="BM434"/>
      <c r="BN434"/>
      <c r="BO434"/>
    </row>
    <row r="435" spans="39:67">
      <c r="AM435" s="199"/>
      <c r="AN435" s="200"/>
      <c r="AO435" s="200"/>
      <c r="AP435" s="196"/>
      <c r="AQ435" s="196"/>
      <c r="AX435"/>
      <c r="AY435"/>
      <c r="AZ435"/>
      <c r="BA435"/>
      <c r="BB435"/>
      <c r="BC435"/>
      <c r="BD435"/>
      <c r="BE435"/>
      <c r="BF435"/>
      <c r="BG435"/>
      <c r="BH435"/>
      <c r="BI435"/>
      <c r="BJ435"/>
      <c r="BK435"/>
      <c r="BL435"/>
      <c r="BM435"/>
      <c r="BN435"/>
      <c r="BO435"/>
    </row>
    <row r="436" spans="39:67">
      <c r="AM436" s="199"/>
      <c r="AN436" s="200"/>
      <c r="AO436" s="200"/>
      <c r="AP436" s="196"/>
      <c r="AQ436" s="196"/>
      <c r="AX436"/>
      <c r="AY436"/>
      <c r="AZ436"/>
      <c r="BA436"/>
      <c r="BB436"/>
      <c r="BC436"/>
      <c r="BD436"/>
      <c r="BE436"/>
      <c r="BF436"/>
      <c r="BG436"/>
      <c r="BH436"/>
      <c r="BI436"/>
      <c r="BJ436"/>
      <c r="BK436"/>
      <c r="BL436"/>
      <c r="BM436"/>
      <c r="BN436"/>
      <c r="BO436"/>
    </row>
    <row r="437" spans="39:67">
      <c r="AM437" s="199"/>
      <c r="AN437" s="200"/>
      <c r="AO437" s="200"/>
      <c r="AP437" s="196"/>
      <c r="AQ437" s="196"/>
      <c r="AX437"/>
      <c r="AY437"/>
      <c r="AZ437"/>
      <c r="BA437"/>
      <c r="BB437"/>
      <c r="BC437"/>
      <c r="BD437"/>
      <c r="BE437"/>
      <c r="BF437"/>
      <c r="BG437"/>
      <c r="BH437"/>
      <c r="BI437"/>
      <c r="BJ437"/>
      <c r="BK437"/>
      <c r="BL437"/>
      <c r="BM437"/>
      <c r="BN437"/>
      <c r="BO437"/>
    </row>
    <row r="438" spans="39:67">
      <c r="AM438" s="199"/>
      <c r="AN438" s="200"/>
      <c r="AO438" s="200"/>
      <c r="AP438" s="196"/>
      <c r="AQ438" s="196"/>
      <c r="AX438"/>
      <c r="AY438"/>
      <c r="AZ438"/>
      <c r="BA438"/>
      <c r="BB438"/>
      <c r="BC438"/>
      <c r="BD438"/>
      <c r="BE438"/>
      <c r="BF438"/>
      <c r="BG438"/>
      <c r="BH438"/>
      <c r="BI438"/>
      <c r="BJ438"/>
      <c r="BK438"/>
      <c r="BL438"/>
      <c r="BM438"/>
      <c r="BN438"/>
      <c r="BO438"/>
    </row>
    <row r="439" spans="39:67">
      <c r="AM439" s="199"/>
      <c r="AN439" s="200"/>
      <c r="AO439" s="200"/>
      <c r="AP439" s="196"/>
      <c r="AQ439" s="196"/>
      <c r="AX439"/>
      <c r="AY439"/>
      <c r="AZ439"/>
      <c r="BA439"/>
      <c r="BB439"/>
      <c r="BC439"/>
      <c r="BD439"/>
      <c r="BE439"/>
      <c r="BF439"/>
      <c r="BG439"/>
      <c r="BH439"/>
      <c r="BI439"/>
      <c r="BJ439"/>
      <c r="BK439"/>
      <c r="BL439"/>
      <c r="BM439"/>
      <c r="BN439"/>
      <c r="BO439"/>
    </row>
    <row r="440" spans="39:67">
      <c r="AM440" s="199"/>
      <c r="AN440" s="200"/>
      <c r="AO440" s="200"/>
      <c r="AP440" s="196"/>
      <c r="AQ440" s="196"/>
      <c r="AX440"/>
      <c r="AY440"/>
      <c r="AZ440"/>
      <c r="BA440"/>
      <c r="BB440"/>
      <c r="BC440"/>
      <c r="BD440"/>
      <c r="BE440"/>
      <c r="BF440"/>
      <c r="BG440"/>
      <c r="BH440"/>
      <c r="BI440"/>
      <c r="BJ440"/>
      <c r="BK440"/>
      <c r="BL440"/>
      <c r="BM440"/>
      <c r="BN440"/>
      <c r="BO440"/>
    </row>
    <row r="441" spans="39:67">
      <c r="AM441" s="199"/>
      <c r="AN441" s="200"/>
      <c r="AO441" s="200"/>
      <c r="AP441" s="196"/>
      <c r="AQ441" s="196"/>
      <c r="AX441"/>
      <c r="AY441"/>
      <c r="AZ441"/>
      <c r="BA441"/>
      <c r="BB441"/>
      <c r="BC441"/>
      <c r="BD441"/>
      <c r="BE441"/>
      <c r="BF441"/>
      <c r="BG441"/>
      <c r="BH441"/>
      <c r="BI441"/>
      <c r="BJ441"/>
      <c r="BK441"/>
      <c r="BL441"/>
      <c r="BM441"/>
      <c r="BN441"/>
      <c r="BO441"/>
    </row>
    <row r="442" spans="39:67">
      <c r="AM442" s="199"/>
      <c r="AN442" s="200"/>
      <c r="AO442" s="200"/>
      <c r="AP442" s="196"/>
      <c r="AQ442" s="196"/>
      <c r="AX442"/>
      <c r="AY442"/>
      <c r="AZ442"/>
      <c r="BA442"/>
      <c r="BB442"/>
      <c r="BC442"/>
      <c r="BD442"/>
      <c r="BE442"/>
      <c r="BF442"/>
      <c r="BG442"/>
      <c r="BH442"/>
      <c r="BI442"/>
      <c r="BJ442"/>
      <c r="BK442"/>
      <c r="BL442"/>
      <c r="BM442"/>
      <c r="BN442"/>
      <c r="BO442"/>
    </row>
    <row r="443" spans="39:67">
      <c r="AM443" s="199"/>
      <c r="AN443" s="200"/>
      <c r="AO443" s="200"/>
      <c r="AP443" s="196"/>
      <c r="AQ443" s="196"/>
      <c r="AX443"/>
      <c r="AY443"/>
      <c r="AZ443"/>
      <c r="BA443"/>
      <c r="BB443"/>
      <c r="BC443"/>
      <c r="BD443"/>
      <c r="BE443"/>
      <c r="BF443"/>
      <c r="BG443"/>
      <c r="BH443"/>
      <c r="BI443"/>
      <c r="BJ443"/>
      <c r="BK443"/>
      <c r="BL443"/>
      <c r="BM443"/>
      <c r="BN443"/>
      <c r="BO443"/>
    </row>
    <row r="444" spans="39:67">
      <c r="AM444" s="199"/>
      <c r="AN444" s="200"/>
      <c r="AO444" s="200"/>
      <c r="AP444" s="196"/>
      <c r="AQ444" s="196"/>
      <c r="AX444"/>
      <c r="AY444"/>
      <c r="AZ444"/>
      <c r="BA444"/>
      <c r="BB444"/>
      <c r="BC444"/>
      <c r="BD444"/>
      <c r="BE444"/>
      <c r="BF444"/>
      <c r="BG444"/>
      <c r="BH444"/>
      <c r="BI444"/>
      <c r="BJ444"/>
      <c r="BK444"/>
      <c r="BL444"/>
      <c r="BM444"/>
      <c r="BN444"/>
      <c r="BO444"/>
    </row>
    <row r="445" spans="39:67">
      <c r="AM445" s="199"/>
      <c r="AN445" s="200"/>
      <c r="AO445" s="200"/>
      <c r="AP445" s="196"/>
      <c r="AQ445" s="196"/>
      <c r="AX445"/>
      <c r="AY445"/>
      <c r="AZ445"/>
      <c r="BA445"/>
      <c r="BB445"/>
      <c r="BC445"/>
      <c r="BD445"/>
      <c r="BE445"/>
      <c r="BF445"/>
      <c r="BG445"/>
      <c r="BH445"/>
      <c r="BI445"/>
      <c r="BJ445"/>
      <c r="BK445"/>
      <c r="BL445"/>
      <c r="BM445"/>
      <c r="BN445"/>
      <c r="BO445"/>
    </row>
    <row r="446" spans="39:67">
      <c r="AM446" s="199"/>
      <c r="AN446" s="200"/>
      <c r="AO446" s="200"/>
      <c r="AP446" s="196"/>
      <c r="AQ446" s="196"/>
      <c r="AX446"/>
      <c r="AY446"/>
      <c r="AZ446"/>
      <c r="BA446"/>
      <c r="BB446"/>
      <c r="BC446"/>
      <c r="BD446"/>
      <c r="BE446"/>
      <c r="BF446"/>
      <c r="BG446"/>
      <c r="BH446"/>
      <c r="BI446"/>
      <c r="BJ446"/>
      <c r="BK446"/>
      <c r="BL446"/>
      <c r="BM446"/>
      <c r="BN446"/>
      <c r="BO446"/>
    </row>
    <row r="447" spans="39:67">
      <c r="AM447" s="199"/>
      <c r="AN447" s="200"/>
      <c r="AO447" s="200"/>
      <c r="AP447" s="196"/>
      <c r="AQ447" s="196"/>
      <c r="AX447"/>
      <c r="AY447"/>
      <c r="AZ447"/>
      <c r="BA447"/>
      <c r="BB447"/>
      <c r="BC447"/>
      <c r="BD447"/>
      <c r="BE447"/>
      <c r="BF447"/>
      <c r="BG447"/>
      <c r="BH447"/>
      <c r="BI447"/>
      <c r="BJ447"/>
      <c r="BK447"/>
      <c r="BL447"/>
      <c r="BM447"/>
      <c r="BN447"/>
      <c r="BO447"/>
    </row>
    <row r="448" spans="39:67">
      <c r="AM448" s="199"/>
      <c r="AN448" s="200"/>
      <c r="AO448" s="200"/>
      <c r="AP448" s="196"/>
      <c r="AQ448" s="196"/>
      <c r="AX448"/>
      <c r="AY448"/>
      <c r="AZ448"/>
      <c r="BA448"/>
      <c r="BB448"/>
      <c r="BC448"/>
      <c r="BD448"/>
      <c r="BE448"/>
      <c r="BF448"/>
      <c r="BG448"/>
      <c r="BH448"/>
      <c r="BI448"/>
      <c r="BJ448"/>
      <c r="BK448"/>
      <c r="BL448"/>
      <c r="BM448"/>
      <c r="BN448"/>
      <c r="BO448"/>
    </row>
    <row r="449" spans="39:67">
      <c r="AM449" s="199"/>
      <c r="AN449" s="200"/>
      <c r="AO449" s="200"/>
      <c r="AP449" s="196"/>
      <c r="AQ449" s="196"/>
      <c r="AX449"/>
      <c r="AY449"/>
      <c r="AZ449"/>
      <c r="BA449"/>
      <c r="BB449"/>
      <c r="BC449"/>
      <c r="BD449"/>
      <c r="BE449"/>
      <c r="BF449"/>
      <c r="BG449"/>
      <c r="BH449"/>
      <c r="BI449"/>
      <c r="BJ449"/>
      <c r="BK449"/>
      <c r="BL449"/>
      <c r="BM449"/>
      <c r="BN449"/>
      <c r="BO449"/>
    </row>
    <row r="450" spans="39:67">
      <c r="AM450" s="199"/>
      <c r="AN450" s="200"/>
      <c r="AO450" s="200"/>
      <c r="AP450" s="196"/>
      <c r="AQ450" s="196"/>
      <c r="AX450"/>
      <c r="AY450"/>
      <c r="AZ450"/>
      <c r="BA450"/>
      <c r="BB450"/>
      <c r="BC450"/>
      <c r="BD450"/>
      <c r="BE450"/>
      <c r="BF450"/>
      <c r="BG450"/>
      <c r="BH450"/>
      <c r="BI450"/>
      <c r="BJ450"/>
      <c r="BK450"/>
      <c r="BL450"/>
      <c r="BM450"/>
      <c r="BN450"/>
      <c r="BO450"/>
    </row>
    <row r="451" spans="39:67">
      <c r="AM451" s="199"/>
      <c r="AN451" s="200"/>
      <c r="AO451" s="200"/>
      <c r="AP451" s="196"/>
      <c r="AQ451" s="196"/>
      <c r="AX451"/>
      <c r="AY451"/>
      <c r="AZ451"/>
      <c r="BA451"/>
      <c r="BB451"/>
      <c r="BC451"/>
      <c r="BD451"/>
      <c r="BE451"/>
      <c r="BF451"/>
      <c r="BG451"/>
      <c r="BH451"/>
      <c r="BI451"/>
      <c r="BJ451"/>
      <c r="BK451"/>
      <c r="BL451"/>
      <c r="BM451"/>
      <c r="BN451"/>
      <c r="BO451"/>
    </row>
    <row r="452" spans="39:67">
      <c r="AM452" s="199"/>
      <c r="AN452" s="200"/>
      <c r="AO452" s="200"/>
      <c r="AP452" s="196"/>
      <c r="AQ452" s="196"/>
      <c r="AX452"/>
      <c r="AY452"/>
      <c r="AZ452"/>
      <c r="BA452"/>
      <c r="BB452"/>
      <c r="BC452"/>
      <c r="BD452"/>
      <c r="BE452"/>
      <c r="BF452"/>
      <c r="BG452"/>
      <c r="BH452"/>
      <c r="BI452"/>
      <c r="BJ452"/>
      <c r="BK452"/>
      <c r="BL452"/>
      <c r="BM452"/>
      <c r="BN452"/>
      <c r="BO452"/>
    </row>
    <row r="453" spans="39:67">
      <c r="AM453" s="199"/>
      <c r="AN453" s="200"/>
      <c r="AO453" s="200"/>
      <c r="AP453" s="196"/>
      <c r="AQ453" s="196"/>
      <c r="AX453"/>
      <c r="AY453"/>
      <c r="AZ453"/>
      <c r="BA453"/>
      <c r="BB453"/>
      <c r="BC453"/>
      <c r="BD453"/>
      <c r="BE453"/>
      <c r="BF453"/>
      <c r="BG453"/>
      <c r="BH453"/>
      <c r="BI453"/>
      <c r="BJ453"/>
      <c r="BK453"/>
      <c r="BL453"/>
      <c r="BM453"/>
      <c r="BN453"/>
      <c r="BO453"/>
    </row>
    <row r="454" spans="39:67">
      <c r="AM454" s="199"/>
      <c r="AN454" s="200"/>
      <c r="AO454" s="200"/>
      <c r="AP454" s="196"/>
      <c r="AQ454" s="196"/>
      <c r="AX454"/>
      <c r="AY454"/>
      <c r="AZ454"/>
      <c r="BA454"/>
      <c r="BB454"/>
      <c r="BC454"/>
      <c r="BD454"/>
      <c r="BE454"/>
      <c r="BF454"/>
      <c r="BG454"/>
      <c r="BH454"/>
      <c r="BI454"/>
      <c r="BJ454"/>
      <c r="BK454"/>
      <c r="BL454"/>
      <c r="BM454"/>
      <c r="BN454"/>
      <c r="BO454"/>
    </row>
    <row r="455" spans="39:67">
      <c r="AM455" s="199"/>
      <c r="AN455" s="200"/>
      <c r="AO455" s="200"/>
      <c r="AP455" s="196"/>
      <c r="AQ455" s="196"/>
      <c r="AX455"/>
      <c r="AY455"/>
      <c r="AZ455"/>
      <c r="BA455"/>
      <c r="BB455"/>
      <c r="BC455"/>
      <c r="BD455"/>
      <c r="BE455"/>
      <c r="BF455"/>
      <c r="BG455"/>
      <c r="BH455"/>
      <c r="BI455"/>
      <c r="BJ455"/>
      <c r="BK455"/>
      <c r="BL455"/>
      <c r="BM455"/>
      <c r="BN455"/>
      <c r="BO455"/>
    </row>
    <row r="456" spans="39:67">
      <c r="AM456" s="199"/>
      <c r="AN456" s="200"/>
      <c r="AO456" s="200"/>
      <c r="AP456" s="196"/>
      <c r="AQ456" s="196"/>
      <c r="AX456"/>
      <c r="AY456"/>
      <c r="AZ456"/>
      <c r="BA456"/>
      <c r="BB456"/>
      <c r="BC456"/>
      <c r="BD456"/>
      <c r="BE456"/>
      <c r="BF456"/>
      <c r="BG456"/>
      <c r="BH456"/>
      <c r="BI456"/>
      <c r="BJ456"/>
      <c r="BK456"/>
      <c r="BL456"/>
      <c r="BM456"/>
      <c r="BN456"/>
      <c r="BO456"/>
    </row>
    <row r="457" spans="39:67">
      <c r="AM457" s="199"/>
      <c r="AN457" s="200"/>
      <c r="AO457" s="200"/>
      <c r="AP457" s="196"/>
      <c r="AQ457" s="196"/>
      <c r="AX457"/>
      <c r="AY457"/>
      <c r="AZ457"/>
      <c r="BA457"/>
      <c r="BB457"/>
      <c r="BC457"/>
      <c r="BD457"/>
      <c r="BE457"/>
      <c r="BF457"/>
      <c r="BG457"/>
      <c r="BH457"/>
      <c r="BI457"/>
      <c r="BJ457"/>
      <c r="BK457"/>
      <c r="BL457"/>
      <c r="BM457"/>
      <c r="BN457"/>
      <c r="BO457"/>
    </row>
    <row r="458" spans="39:67">
      <c r="AM458" s="199"/>
      <c r="AN458" s="200"/>
      <c r="AO458" s="200"/>
      <c r="AP458" s="196"/>
      <c r="AQ458" s="196"/>
      <c r="AX458"/>
      <c r="AY458"/>
      <c r="AZ458"/>
      <c r="BA458"/>
      <c r="BB458"/>
      <c r="BC458"/>
      <c r="BD458"/>
      <c r="BE458"/>
      <c r="BF458"/>
      <c r="BG458"/>
      <c r="BH458"/>
      <c r="BI458"/>
      <c r="BJ458"/>
      <c r="BK458"/>
      <c r="BL458"/>
      <c r="BM458"/>
      <c r="BN458"/>
      <c r="BO458"/>
    </row>
    <row r="459" spans="39:67">
      <c r="AM459" s="199"/>
      <c r="AN459" s="200"/>
      <c r="AO459" s="200"/>
      <c r="AP459" s="196"/>
      <c r="AQ459" s="196"/>
      <c r="AX459"/>
      <c r="AY459"/>
      <c r="AZ459"/>
      <c r="BA459"/>
      <c r="BB459"/>
      <c r="BC459"/>
      <c r="BD459"/>
      <c r="BE459"/>
      <c r="BF459"/>
      <c r="BG459"/>
      <c r="BH459"/>
      <c r="BI459"/>
      <c r="BJ459"/>
      <c r="BK459"/>
      <c r="BL459"/>
      <c r="BM459"/>
      <c r="BN459"/>
      <c r="BO459"/>
    </row>
  </sheetData>
  <protectedRanges>
    <protectedRange sqref="BA404:BA1048576 A8:F9 A7 AH404:AI1048576 AK1:AM2 AK9:AM9 AK453:AM1048576 AL4:AM7 AG5:AG7 AF4 AH1:AI7 BA1:BA10 AL291 AH292:AI293 AL292:AM293 AL286:AM290 AH286:AI290 AH337:AI337 AM336 AI336 AH348:AI348 AU393:AW393 AH339:AI339 AY393:AY395 AZ393:BA393 AL278:AM283 AH278:AI283 AT11:AV12 AY11:BA12 AV10 AX393:AX394 AY10 AT453:AZ1048576 AL93:AL102 AM230 AH89 AM57 AM93 AH44:AH46 AM44:AM46 AH100 AI99:AI101 AM35 AH35 AL34:AL35 AH36:AI38 AL36:AM38 AI39 AL39 AL56:AL57 AI44:AI47 AL44:AL47 AI53 AL53 AH54:AI55 AL54:AM55 AL48:AM52 AH48:AI52 AH98:AI98 AH96 AM95:AM97 AI95:AI97 AM99:AM101 AH260:AI264 AH102:AI102 AL40:AM45 AH40:AI45 AH92:AI94 AH200 AM173 AM204 AH160:AH162 AM160:AM162 AM232 AM151 AH151 AL150:AL151 AH152:AI154 AL152:AM154 AI155 AL155 AL172:AL173 AI160:AI163 AL160:AL163 AI169 AL169 AH170:AI171 AL170:AM171 AL164:AM168 AH164:AI168 AI230 AL249:AM253 AL247:AL248 AL156:AM161 AH156:AI161 AL254 AH138:AI142 AH330 AM295 AM334 AH282:AH284 AM282:AM284 AI338 AM273 AH273 AL272:AL273 AH274:AI276 AL274:AM276 AI277 AL277 AL294:AL295 AI282:AI285 AL282:AL285 AI291 AM338 AL334:AL339 AH345:AI345 AM343 AL342:AL343 AH342:AI342 AL345 AI343:AI344 AL344:AM344 AH229:AI229 AL204:AL205 AH203:AI205 AL206:AM225 AI227:AI228 AM227:AM228 AH226:AI226 AH367:AI367 AL226:AL232 AI346:AI347 AI143:AI146 AH231:AI235 AI172:AI202 AL174:AM203 AH333:AI335 AI349 AH350:AI355 AL233:AM246 AI356:AI366 A453:I1048576 AL131 AW10:AX12 AI236:AI259 AI206:AI225 AI103:AI105 H1:I9 A1:G1 G4:G9 AI27:AI30 AI265:AI268 AH106:AI112 AL103:AM130 AL346:AM385 AI33:AI35 AH31:AI32 AI149:AI151 AH147:AI148 AI271:AI273 AH269:AI270 AL255:AM270 AH21:AI26 AI19:AI20 AH9:AI18 AL10:AM32 AI340:AI341 AL340:AM341 AI368:AI392 AL387:AM392 AL386 AL132:AM148 AI113:AI137 AL58:AM92 AI56:AI91 AL296:AM333 AI294:AI332 AT13:BA392 A10:A392" name="Intervalo1"/>
    <protectedRange sqref="AH172:AH198 AH131 AH90:AH91 AH254 AH331:AH332 AH201:AH202 AH247:AH248 AH386 AH56:AH80 AH294:AH321 AH323:AH328 AH82:AH87" name="Intervalo1_1"/>
    <protectedRange sqref="AT10:AU10 AZ10" name="Intervalo1_4"/>
    <protectedRange sqref="AZ8:AZ9 AU8 AY8 AU9:AW9 AU1:AZ2" name="Intervalo1_5"/>
    <protectedRange sqref="AT2:AT3" name="Intervalo1_14"/>
    <protectedRange sqref="AT8:AT9" name="Intervalo1_2_2"/>
    <protectedRange sqref="AV5:AW7 AW3:AW4" name="Intervalo1_5_1"/>
    <protectedRange sqref="AH356:AH360 AH236:AH240 AH119 AH246 AH366 AH113:AH116 AH368:AH371 AH128 AH383 AH376:AH381 AH121:AH126 AH243" name="Intervalo1_2"/>
  </protectedRanges>
  <autoFilter ref="A9:BT393">
    <filterColumn colId="2" showButton="0"/>
    <filterColumn colId="3" showButton="0"/>
    <filterColumn colId="4" showButton="0"/>
    <filterColumn colId="5" showButton="0"/>
    <filterColumn colId="6" showButton="0"/>
  </autoFilter>
  <mergeCells count="22">
    <mergeCell ref="BE1:BG1"/>
    <mergeCell ref="B2:F4"/>
    <mergeCell ref="AL3:AM3"/>
    <mergeCell ref="AN3:AP3"/>
    <mergeCell ref="AF4:AK5"/>
    <mergeCell ref="AL4:AM4"/>
    <mergeCell ref="B5:F5"/>
    <mergeCell ref="AL5:AM5"/>
    <mergeCell ref="B1:F1"/>
    <mergeCell ref="AF1:AT2"/>
    <mergeCell ref="AU1:AU2"/>
    <mergeCell ref="AV1:AV2"/>
    <mergeCell ref="BA1:BB4"/>
    <mergeCell ref="BC1:BC4"/>
    <mergeCell ref="C9:H9"/>
    <mergeCell ref="AL6:AM6"/>
    <mergeCell ref="AQ6:AQ7"/>
    <mergeCell ref="AL7:AM7"/>
    <mergeCell ref="J8:P8"/>
    <mergeCell ref="Q8:W8"/>
    <mergeCell ref="X8:AD8"/>
    <mergeCell ref="AL8:AM8"/>
  </mergeCells>
  <conditionalFormatting sqref="AF81:AG81">
    <cfRule type="expression" dxfId="157" priority="44">
      <formula>$B81="XXX"</formula>
    </cfRule>
    <cfRule type="expression" dxfId="156" priority="45">
      <formula>$B81="XX"</formula>
    </cfRule>
    <cfRule type="expression" dxfId="155" priority="46">
      <formula>$B81="X"</formula>
    </cfRule>
    <cfRule type="expression" dxfId="154" priority="43">
      <formula>$B81="XXXX"</formula>
    </cfRule>
    <cfRule type="expression" dxfId="153" priority="42">
      <formula>$B81="XXXXX"</formula>
    </cfRule>
  </conditionalFormatting>
  <conditionalFormatting sqref="AF130:AG130 AJ106:AT136">
    <cfRule type="expression" dxfId="152" priority="122">
      <formula>$B106="XXXXX"</formula>
    </cfRule>
  </conditionalFormatting>
  <conditionalFormatting sqref="AF322:AG322">
    <cfRule type="expression" dxfId="151" priority="57">
      <formula>$B322="XX"</formula>
    </cfRule>
    <cfRule type="expression" dxfId="150" priority="55">
      <formula>$B322="XXXX"</formula>
    </cfRule>
    <cfRule type="expression" dxfId="149" priority="56">
      <formula>$B322="XXX"</formula>
    </cfRule>
    <cfRule type="expression" dxfId="148" priority="54">
      <formula>$B322="XXXXX"</formula>
    </cfRule>
    <cfRule type="expression" dxfId="147" priority="58">
      <formula>$B322="X"</formula>
    </cfRule>
  </conditionalFormatting>
  <conditionalFormatting sqref="AF385:AG385 AJ342:AT391">
    <cfRule type="expression" dxfId="146" priority="116">
      <formula>$B342="XXXXX"</formula>
    </cfRule>
  </conditionalFormatting>
  <conditionalFormatting sqref="AF74:AI74 AJ74:AT80">
    <cfRule type="expression" dxfId="145" priority="155">
      <formula>$B74="XX"</formula>
    </cfRule>
    <cfRule type="expression" dxfId="144" priority="156">
      <formula>$B74="X"</formula>
    </cfRule>
    <cfRule type="expression" dxfId="143" priority="154">
      <formula>$B74="XXX"</formula>
    </cfRule>
    <cfRule type="expression" dxfId="142" priority="153">
      <formula>$B74="XXXX"</formula>
    </cfRule>
    <cfRule type="expression" dxfId="141" priority="152">
      <formula>$B74="XXXXX"</formula>
    </cfRule>
  </conditionalFormatting>
  <conditionalFormatting sqref="AF104:AI104 AJ83:AT104">
    <cfRule type="expression" dxfId="140" priority="140">
      <formula>$B83="XXXXX"</formula>
    </cfRule>
  </conditionalFormatting>
  <conditionalFormatting sqref="AF111:AI111">
    <cfRule type="expression" dxfId="139" priority="131">
      <formula>$B111="XX"</formula>
    </cfRule>
    <cfRule type="expression" dxfId="138" priority="130">
      <formula>$B111="XXX"</formula>
    </cfRule>
    <cfRule type="expression" dxfId="137" priority="129">
      <formula>$B111="XXXX"</formula>
    </cfRule>
    <cfRule type="expression" dxfId="136" priority="128">
      <formula>$B111="XXXXX"</formula>
    </cfRule>
    <cfRule type="expression" dxfId="135" priority="132">
      <formula>$B111="X"</formula>
    </cfRule>
  </conditionalFormatting>
  <conditionalFormatting sqref="AF307:AI307 AJ271:AT321">
    <cfRule type="expression" dxfId="134" priority="134">
      <formula>$B271="XXXXX"</formula>
    </cfRule>
  </conditionalFormatting>
  <conditionalFormatting sqref="AF315:AI315">
    <cfRule type="expression" dxfId="133" priority="148">
      <formula>$B315="XXX"</formula>
    </cfRule>
    <cfRule type="expression" dxfId="132" priority="147">
      <formula>$B315="XXXX"</formula>
    </cfRule>
    <cfRule type="expression" dxfId="131" priority="146">
      <formula>$B315="XXXXX"</formula>
    </cfRule>
    <cfRule type="expression" dxfId="130" priority="150">
      <formula>$B315="X"</formula>
    </cfRule>
    <cfRule type="expression" dxfId="129" priority="149">
      <formula>$B315="XX"</formula>
    </cfRule>
  </conditionalFormatting>
  <conditionalFormatting sqref="AF10:AT12 AF14:AT30 AF33:AT72 AF75:AI80 AF83:AI103 AF106:AI110 AF112:AI126 AF127:AG127 AF128:AI129 AF131:AI136 AF138:AT146 AF149:AT268 AF271:AI306 AF308:AI314 AF316:AI321 AF324:AT340 AF342:AI381 AF382:AG382 AF383:AI384 AF386:AI391 AF393:AT393">
    <cfRule type="expression" dxfId="128" priority="160">
      <formula>$B10="XXX"</formula>
    </cfRule>
    <cfRule type="expression" dxfId="127" priority="162">
      <formula>$B10="X"</formula>
    </cfRule>
    <cfRule type="expression" dxfId="126" priority="158">
      <formula>$B10="XXXXX"</formula>
    </cfRule>
    <cfRule type="expression" dxfId="125" priority="159">
      <formula>$B10="XXXX"</formula>
    </cfRule>
    <cfRule type="expression" dxfId="124" priority="161">
      <formula>$B10="XX"</formula>
    </cfRule>
  </conditionalFormatting>
  <conditionalFormatting sqref="AF13:AT13">
    <cfRule type="expression" dxfId="123" priority="69">
      <formula>$B13="XX"</formula>
    </cfRule>
    <cfRule type="expression" dxfId="122" priority="68">
      <formula>$B13="XXX"</formula>
    </cfRule>
    <cfRule type="expression" dxfId="121" priority="67">
      <formula>$B13="XXXX"</formula>
    </cfRule>
    <cfRule type="expression" dxfId="120" priority="66">
      <formula>$B13="XXXXX"</formula>
    </cfRule>
    <cfRule type="expression" dxfId="119" priority="70">
      <formula>$B13="X"</formula>
    </cfRule>
  </conditionalFormatting>
  <conditionalFormatting sqref="AF31:AT32">
    <cfRule type="expression" dxfId="118" priority="92">
      <formula>$B31="XXX"</formula>
    </cfRule>
    <cfRule type="expression" dxfId="117" priority="94">
      <formula>$B31="X"</formula>
    </cfRule>
    <cfRule type="expression" dxfId="116" priority="90">
      <formula>$B31="XXXXX"</formula>
    </cfRule>
    <cfRule type="expression" dxfId="115" priority="91">
      <formula>$B31="XXXX"</formula>
    </cfRule>
    <cfRule type="expression" dxfId="114" priority="93">
      <formula>$B31="XX"</formula>
    </cfRule>
  </conditionalFormatting>
  <conditionalFormatting sqref="AF73:AT73">
    <cfRule type="expression" dxfId="113" priority="20">
      <formula>$B73="XXXX"</formula>
    </cfRule>
    <cfRule type="expression" dxfId="112" priority="22">
      <formula>$B73="XX"</formula>
    </cfRule>
    <cfRule type="expression" dxfId="111" priority="23">
      <formula>$B73="X"</formula>
    </cfRule>
    <cfRule type="expression" dxfId="110" priority="21">
      <formula>$B73="XXX"</formula>
    </cfRule>
    <cfRule type="expression" dxfId="109" priority="19">
      <formula>$B73="XXXXX"</formula>
    </cfRule>
  </conditionalFormatting>
  <conditionalFormatting sqref="AF82:AT82">
    <cfRule type="expression" dxfId="108" priority="17">
      <formula>$B82="X"</formula>
    </cfRule>
    <cfRule type="expression" dxfId="107" priority="16">
      <formula>$B82="XX"</formula>
    </cfRule>
    <cfRule type="expression" dxfId="106" priority="15">
      <formula>$B82="XXX"</formula>
    </cfRule>
    <cfRule type="expression" dxfId="105" priority="14">
      <formula>$B82="XXXX"</formula>
    </cfRule>
    <cfRule type="expression" dxfId="104" priority="13">
      <formula>$B82="XXXXX"</formula>
    </cfRule>
  </conditionalFormatting>
  <conditionalFormatting sqref="AF105:AT105">
    <cfRule type="expression" dxfId="103" priority="26">
      <formula>$B105="XXXX"</formula>
    </cfRule>
    <cfRule type="expression" dxfId="102" priority="29">
      <formula>$B105="X"</formula>
    </cfRule>
    <cfRule type="expression" dxfId="101" priority="28">
      <formula>$B105="XX"</formula>
    </cfRule>
    <cfRule type="expression" dxfId="100" priority="25">
      <formula>$B105="XXXXX"</formula>
    </cfRule>
    <cfRule type="expression" dxfId="99" priority="27">
      <formula>$B105="XXX"</formula>
    </cfRule>
  </conditionalFormatting>
  <conditionalFormatting sqref="AF137:AT137">
    <cfRule type="expression" dxfId="98" priority="38">
      <formula>$B137="XXX"</formula>
    </cfRule>
    <cfRule type="expression" dxfId="97" priority="40">
      <formula>$B137="X"</formula>
    </cfRule>
    <cfRule type="expression" dxfId="96" priority="39">
      <formula>$B137="XX"</formula>
    </cfRule>
    <cfRule type="expression" dxfId="95" priority="36">
      <formula>$B137="XXXXX"</formula>
    </cfRule>
    <cfRule type="expression" dxfId="94" priority="37">
      <formula>$B137="XXXX"</formula>
    </cfRule>
  </conditionalFormatting>
  <conditionalFormatting sqref="AF147:AT148">
    <cfRule type="expression" dxfId="93" priority="84">
      <formula>$B147="XXXXX"</formula>
    </cfRule>
    <cfRule type="expression" dxfId="92" priority="85">
      <formula>$B147="XXXX"</formula>
    </cfRule>
    <cfRule type="expression" dxfId="91" priority="88">
      <formula>$B147="X"</formula>
    </cfRule>
    <cfRule type="expression" dxfId="90" priority="87">
      <formula>$B147="XX"</formula>
    </cfRule>
    <cfRule type="expression" dxfId="89" priority="86">
      <formula>$B147="XXX"</formula>
    </cfRule>
  </conditionalFormatting>
  <conditionalFormatting sqref="AF269:AT270">
    <cfRule type="expression" dxfId="88" priority="79">
      <formula>$B269="XXXX"</formula>
    </cfRule>
    <cfRule type="expression" dxfId="87" priority="78">
      <formula>$B269="XXXXX"</formula>
    </cfRule>
    <cfRule type="expression" dxfId="86" priority="82">
      <formula>$B269="X"</formula>
    </cfRule>
    <cfRule type="expression" dxfId="85" priority="80">
      <formula>$B269="XXX"</formula>
    </cfRule>
    <cfRule type="expression" dxfId="84" priority="81">
      <formula>$B269="XX"</formula>
    </cfRule>
  </conditionalFormatting>
  <conditionalFormatting sqref="AF323:AT323">
    <cfRule type="expression" dxfId="83" priority="10">
      <formula>$B323="XX"</formula>
    </cfRule>
    <cfRule type="expression" dxfId="82" priority="11">
      <formula>$B323="X"</formula>
    </cfRule>
    <cfRule type="expression" dxfId="81" priority="9">
      <formula>$B323="XXX"</formula>
    </cfRule>
    <cfRule type="expression" dxfId="80" priority="8">
      <formula>$B323="XXXX"</formula>
    </cfRule>
    <cfRule type="expression" dxfId="79" priority="7">
      <formula>$B323="XXXXX"</formula>
    </cfRule>
  </conditionalFormatting>
  <conditionalFormatting sqref="AF341:AT341">
    <cfRule type="expression" dxfId="78" priority="64">
      <formula>$B341="X"</formula>
    </cfRule>
    <cfRule type="expression" dxfId="77" priority="62">
      <formula>$B341="XXX"</formula>
    </cfRule>
    <cfRule type="expression" dxfId="76" priority="60">
      <formula>$B341="XXXXX"</formula>
    </cfRule>
    <cfRule type="expression" dxfId="75" priority="61">
      <formula>$B341="XXXX"</formula>
    </cfRule>
    <cfRule type="expression" dxfId="74" priority="63">
      <formula>$B341="XX"</formula>
    </cfRule>
  </conditionalFormatting>
  <conditionalFormatting sqref="AF392:AT392">
    <cfRule type="expression" dxfId="73" priority="52">
      <formula>$B392="X"</formula>
    </cfRule>
    <cfRule type="expression" dxfId="72" priority="51">
      <formula>$B392="XX"</formula>
    </cfRule>
    <cfRule type="expression" dxfId="71" priority="50">
      <formula>$B392="XXX"</formula>
    </cfRule>
    <cfRule type="expression" dxfId="70" priority="48">
      <formula>$B392="XXXXX"</formula>
    </cfRule>
    <cfRule type="expression" dxfId="69" priority="49">
      <formula>$B392="XXXX"</formula>
    </cfRule>
  </conditionalFormatting>
  <conditionalFormatting sqref="AG13">
    <cfRule type="duplicateValues" dxfId="68" priority="65"/>
  </conditionalFormatting>
  <conditionalFormatting sqref="AG16:AG20">
    <cfRule type="duplicateValues" dxfId="67" priority="71"/>
  </conditionalFormatting>
  <conditionalFormatting sqref="AG31:AG32">
    <cfRule type="duplicateValues" dxfId="66" priority="89"/>
  </conditionalFormatting>
  <conditionalFormatting sqref="AG73">
    <cfRule type="duplicateValues" dxfId="65" priority="18"/>
  </conditionalFormatting>
  <conditionalFormatting sqref="AG74">
    <cfRule type="duplicateValues" dxfId="64" priority="151"/>
  </conditionalFormatting>
  <conditionalFormatting sqref="AG81">
    <cfRule type="duplicateValues" dxfId="63" priority="41"/>
  </conditionalFormatting>
  <conditionalFormatting sqref="AG82">
    <cfRule type="duplicateValues" dxfId="62" priority="12"/>
  </conditionalFormatting>
  <conditionalFormatting sqref="AG104">
    <cfRule type="duplicateValues" dxfId="61" priority="139"/>
  </conditionalFormatting>
  <conditionalFormatting sqref="AG105">
    <cfRule type="duplicateValues" dxfId="60" priority="24"/>
  </conditionalFormatting>
  <conditionalFormatting sqref="AG111">
    <cfRule type="duplicateValues" dxfId="59" priority="127"/>
  </conditionalFormatting>
  <conditionalFormatting sqref="AG130">
    <cfRule type="duplicateValues" dxfId="58" priority="121"/>
  </conditionalFormatting>
  <conditionalFormatting sqref="AG137">
    <cfRule type="duplicateValues" dxfId="57" priority="35"/>
  </conditionalFormatting>
  <conditionalFormatting sqref="AG147:AG148">
    <cfRule type="duplicateValues" dxfId="56" priority="83"/>
  </conditionalFormatting>
  <conditionalFormatting sqref="AG269:AG270">
    <cfRule type="duplicateValues" dxfId="55" priority="77"/>
  </conditionalFormatting>
  <conditionalFormatting sqref="AG307">
    <cfRule type="duplicateValues" dxfId="54" priority="133"/>
  </conditionalFormatting>
  <conditionalFormatting sqref="AG315">
    <cfRule type="duplicateValues" dxfId="53" priority="145"/>
  </conditionalFormatting>
  <conditionalFormatting sqref="AG322">
    <cfRule type="duplicateValues" dxfId="52" priority="53"/>
  </conditionalFormatting>
  <conditionalFormatting sqref="AG323">
    <cfRule type="duplicateValues" dxfId="51" priority="6"/>
  </conditionalFormatting>
  <conditionalFormatting sqref="AG341">
    <cfRule type="duplicateValues" dxfId="50" priority="59"/>
  </conditionalFormatting>
  <conditionalFormatting sqref="AG385">
    <cfRule type="duplicateValues" dxfId="49" priority="115"/>
  </conditionalFormatting>
  <conditionalFormatting sqref="AG392">
    <cfRule type="duplicateValues" dxfId="48" priority="47"/>
  </conditionalFormatting>
  <conditionalFormatting sqref="AG393:AG1048576 AG75:AG80 AG316:AG321 AG106:AG110 AG308:AG314 AG1:AG12 AG112:AG129 AG131:AG136 AG386:AG391 AG33:AG72 AG149:AG268 AG271:AG306 AG21:AG30 AG14:AG15 AG342:AG384 AG324:AG340 AG83:AG103 AG138:AG146">
    <cfRule type="duplicateValues" dxfId="47" priority="157"/>
  </conditionalFormatting>
  <conditionalFormatting sqref="AG434:AG1048576 AF1 AG8:AG9">
    <cfRule type="duplicateValues" dxfId="46" priority="163"/>
  </conditionalFormatting>
  <conditionalFormatting sqref="AH127:AI127">
    <cfRule type="expression" dxfId="45" priority="104">
      <formula>$B127="X"</formula>
    </cfRule>
    <cfRule type="expression" dxfId="44" priority="103">
      <formula>$B127="XX"</formula>
    </cfRule>
    <cfRule type="expression" dxfId="43" priority="101">
      <formula>$B127="XXXX"</formula>
    </cfRule>
    <cfRule type="expression" dxfId="42" priority="100">
      <formula>$B127="XXXXX"</formula>
    </cfRule>
    <cfRule type="expression" dxfId="41" priority="102">
      <formula>$B127="XXX"</formula>
    </cfRule>
  </conditionalFormatting>
  <conditionalFormatting sqref="AH130:AI130">
    <cfRule type="expression" dxfId="40" priority="109">
      <formula>$B130="X"</formula>
    </cfRule>
    <cfRule type="expression" dxfId="39" priority="108">
      <formula>$B130="XX"</formula>
    </cfRule>
    <cfRule type="expression" dxfId="38" priority="107">
      <formula>$B130="XXX"</formula>
    </cfRule>
    <cfRule type="expression" dxfId="37" priority="106">
      <formula>$B130="XXXX"</formula>
    </cfRule>
    <cfRule type="expression" dxfId="36" priority="105">
      <formula>$B130="XXXXX"</formula>
    </cfRule>
  </conditionalFormatting>
  <conditionalFormatting sqref="AH382:AI382">
    <cfRule type="expression" dxfId="35" priority="97">
      <formula>$B382="XXX"</formula>
    </cfRule>
    <cfRule type="expression" dxfId="34" priority="98">
      <formula>$B382="XX"</formula>
    </cfRule>
    <cfRule type="expression" dxfId="33" priority="95">
      <formula>$B382="XXXXX"</formula>
    </cfRule>
    <cfRule type="expression" dxfId="32" priority="96">
      <formula>$B382="XXXX"</formula>
    </cfRule>
    <cfRule type="expression" dxfId="31" priority="99">
      <formula>$B382="X"</formula>
    </cfRule>
  </conditionalFormatting>
  <conditionalFormatting sqref="AH385:AI385">
    <cfRule type="expression" dxfId="30" priority="113">
      <formula>$B385="XX"</formula>
    </cfRule>
    <cfRule type="expression" dxfId="29" priority="114">
      <formula>$B385="X"</formula>
    </cfRule>
    <cfRule type="expression" dxfId="28" priority="112">
      <formula>$B385="XXX"</formula>
    </cfRule>
    <cfRule type="expression" dxfId="27" priority="111">
      <formula>$B385="XXXX"</formula>
    </cfRule>
    <cfRule type="expression" dxfId="26" priority="110">
      <formula>$B385="XXXXX"</formula>
    </cfRule>
  </conditionalFormatting>
  <conditionalFormatting sqref="AH81:AT81 AH322:AT322">
    <cfRule type="expression" dxfId="25" priority="5">
      <formula>$B81="X"</formula>
    </cfRule>
    <cfRule type="expression" dxfId="24" priority="4">
      <formula>$B81="XX"</formula>
    </cfRule>
    <cfRule type="expression" dxfId="23" priority="2">
      <formula>$B81="XXXX"</formula>
    </cfRule>
    <cfRule type="expression" dxfId="22" priority="1">
      <formula>$B81="XXXXX"</formula>
    </cfRule>
    <cfRule type="expression" dxfId="21" priority="3">
      <formula>$B81="XXX"</formula>
    </cfRule>
  </conditionalFormatting>
  <conditionalFormatting sqref="AJ83:AT104 AF104:AI104">
    <cfRule type="expression" dxfId="20" priority="141">
      <formula>$B83="XXXX"</formula>
    </cfRule>
    <cfRule type="expression" dxfId="19" priority="142">
      <formula>$B83="XXX"</formula>
    </cfRule>
    <cfRule type="expression" dxfId="18" priority="143">
      <formula>$B83="XX"</formula>
    </cfRule>
    <cfRule type="expression" dxfId="17" priority="144">
      <formula>$B83="X"</formula>
    </cfRule>
  </conditionalFormatting>
  <conditionalFormatting sqref="AJ106:AT136 AF130:AG130">
    <cfRule type="expression" dxfId="16" priority="123">
      <formula>$B106="XXXX"</formula>
    </cfRule>
    <cfRule type="expression" dxfId="15" priority="124">
      <formula>$B106="XXX"</formula>
    </cfRule>
    <cfRule type="expression" dxfId="14" priority="125">
      <formula>$B106="XX"</formula>
    </cfRule>
    <cfRule type="expression" dxfId="13" priority="126">
      <formula>$B106="X"</formula>
    </cfRule>
  </conditionalFormatting>
  <conditionalFormatting sqref="AJ271:AT321 AF307:AI307">
    <cfRule type="expression" dxfId="12" priority="135">
      <formula>$B271="XXXX"</formula>
    </cfRule>
    <cfRule type="expression" dxfId="11" priority="136">
      <formula>$B271="XXX"</formula>
    </cfRule>
    <cfRule type="expression" dxfId="10" priority="137">
      <formula>$B271="XX"</formula>
    </cfRule>
    <cfRule type="expression" dxfId="9" priority="138">
      <formula>$B271="X"</formula>
    </cfRule>
  </conditionalFormatting>
  <conditionalFormatting sqref="AJ342:AT391 AF385:AG385">
    <cfRule type="expression" dxfId="8" priority="120">
      <formula>$B342="X"</formula>
    </cfRule>
    <cfRule type="expression" dxfId="7" priority="119">
      <formula>$B342="XX"</formula>
    </cfRule>
    <cfRule type="expression" dxfId="6" priority="118">
      <formula>$B342="XXX"</formula>
    </cfRule>
    <cfRule type="expression" dxfId="5" priority="117">
      <formula>$B342="XXXX"</formula>
    </cfRule>
  </conditionalFormatting>
  <conditionalFormatting sqref="AK397">
    <cfRule type="expression" dxfId="4" priority="76">
      <formula>$B397="X"</formula>
    </cfRule>
    <cfRule type="expression" dxfId="3" priority="75">
      <formula>$B397="XX"</formula>
    </cfRule>
    <cfRule type="expression" dxfId="2" priority="74">
      <formula>$B397="XXX"</formula>
    </cfRule>
    <cfRule type="expression" dxfId="1" priority="73">
      <formula>$B397="XXXX"</formula>
    </cfRule>
    <cfRule type="expression" dxfId="0" priority="72">
      <formula>$B397="XXXXX"</formula>
    </cfRule>
  </conditionalFormatting>
  <dataValidations count="3">
    <dataValidation type="list" allowBlank="1" showInputMessage="1" showErrorMessage="1" sqref="B2:F4">
      <formula1>"ONERADO,DESONERADO"</formula1>
    </dataValidation>
    <dataValidation type="list" allowBlank="1" showInputMessage="1" showErrorMessage="1" sqref="AS90:AS91 AS36:AS40 AS42:AS51 AS201:AS202 AS152:AS156 AS158:AS167 AS331:AS332 AS274:AS278 AS280:AS289 AS169:AS183 AS185:AS199 AS53:AS69 AS291:AS308 AS204:AS259 AS24:AS34 AS140:AS150 AS262:AS272 AS15:AS20 AS12:AS13 AS334:AS392 AS93:AS137 AS71:AS88 AF10:AF392 AS312:AS329">
      <formula1>"SIM"</formula1>
    </dataValidation>
    <dataValidation type="list" allowBlank="1" showInputMessage="1" showErrorMessage="1" sqref="AS393">
      <formula1>"SIM,NÃO"</formula1>
    </dataValidation>
  </dataValidations>
  <pageMargins left="0.39370078740157483" right="0.39370078740157483" top="0.39370078740157483" bottom="0.39370078740157483" header="0" footer="0.23622047244094491"/>
  <pageSetup paperSize="9" scale="44" fitToHeight="0" orientation="landscape" horizontalDpi="4294967293" verticalDpi="300" r:id="rId1"/>
  <headerFooter alignWithMargins="0"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RESUMO</vt:lpstr>
      <vt:lpstr>ORÇAMENTO</vt:lpstr>
      <vt:lpstr>ORÇAMENTO!Area_de_impressao</vt:lpstr>
      <vt:lpstr>RESUMO!Area_de_impressao</vt:lpstr>
      <vt:lpstr>ORÇAMENTO!Titulos_de_impressao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PCGUSTAVOPARTICULAR</dc:creator>
  <cp:lastModifiedBy>rmelo</cp:lastModifiedBy>
  <dcterms:created xsi:type="dcterms:W3CDTF">2023-06-28T14:20:48Z</dcterms:created>
  <dcterms:modified xsi:type="dcterms:W3CDTF">2023-06-28T15:23:11Z</dcterms:modified>
</cp:coreProperties>
</file>