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/>
  </bookViews>
  <sheets>
    <sheet name="Pesquisa de Mercado" sheetId="4" r:id="rId1"/>
    <sheet name="Plan2" sheetId="3" r:id="rId2"/>
  </sheets>
  <definedNames>
    <definedName name="_xlnm.Print_Area" localSheetId="0">'Pesquisa de Mercado'!$A$2:$J$49</definedName>
  </definedNames>
  <calcPr calcId="124519"/>
</workbook>
</file>

<file path=xl/calcChain.xml><?xml version="1.0" encoding="utf-8"?>
<calcChain xmlns="http://schemas.openxmlformats.org/spreadsheetml/2006/main">
  <c r="H10" i="4"/>
  <c r="E10"/>
  <c r="E9"/>
  <c r="C8" l="1"/>
  <c r="C5"/>
  <c r="C7"/>
  <c r="E7" s="1"/>
  <c r="E6"/>
  <c r="C4"/>
  <c r="I29"/>
  <c r="J29" s="1"/>
  <c r="I26"/>
  <c r="J26" s="1"/>
  <c r="J39"/>
  <c r="J36"/>
  <c r="I39"/>
  <c r="I36"/>
  <c r="I19"/>
  <c r="J19" s="1"/>
  <c r="I16"/>
  <c r="J16" s="1"/>
  <c r="E4"/>
  <c r="I40"/>
  <c r="J40" s="1"/>
  <c r="I38"/>
  <c r="J38" s="1"/>
  <c r="I37"/>
  <c r="J37" s="1"/>
  <c r="I35"/>
  <c r="J35" s="1"/>
  <c r="I30"/>
  <c r="J30" s="1"/>
  <c r="I28"/>
  <c r="J28" s="1"/>
  <c r="I27"/>
  <c r="J27" s="1"/>
  <c r="I25"/>
  <c r="J25" s="1"/>
  <c r="I20"/>
  <c r="J20" s="1"/>
  <c r="I18"/>
  <c r="J18" s="1"/>
  <c r="I17"/>
  <c r="J17" s="1"/>
  <c r="I15"/>
  <c r="J15" s="1"/>
  <c r="H8" l="1"/>
  <c r="E8"/>
  <c r="H5"/>
  <c r="E5"/>
  <c r="H6"/>
  <c r="E11"/>
  <c r="H4"/>
  <c r="H9"/>
  <c r="H7"/>
  <c r="J41"/>
  <c r="I31"/>
  <c r="I41"/>
  <c r="I21"/>
  <c r="J21" s="1"/>
  <c r="J31"/>
  <c r="H11" l="1"/>
</calcChain>
</file>

<file path=xl/sharedStrings.xml><?xml version="1.0" encoding="utf-8"?>
<sst xmlns="http://schemas.openxmlformats.org/spreadsheetml/2006/main" count="84" uniqueCount="42">
  <si>
    <t>Vigilantes</t>
  </si>
  <si>
    <t>Barragem Chapeu D'uvas</t>
  </si>
  <si>
    <t>ETA CDI</t>
  </si>
  <si>
    <t>Represa Dr. João Penido</t>
  </si>
  <si>
    <t>Total Mês</t>
  </si>
  <si>
    <t>Total 12 Meses</t>
  </si>
  <si>
    <t>Vigilantes Noturnos Armado</t>
  </si>
  <si>
    <t>Vigilantes Noturnos Desarmado</t>
  </si>
  <si>
    <t>Vigilantes Diurnos Armado</t>
  </si>
  <si>
    <t>Vigilantes Diurnos Desarmado</t>
  </si>
  <si>
    <t>Total</t>
  </si>
  <si>
    <t xml:space="preserve">Barragem CDI - Elevatória </t>
  </si>
  <si>
    <t>Regional Leste</t>
  </si>
  <si>
    <t>Agência Atendimento (5x2)</t>
  </si>
  <si>
    <t xml:space="preserve">Represa de        São Pedro </t>
  </si>
  <si>
    <t>VERONA VIGILÂNCIA LTDA</t>
  </si>
  <si>
    <t>ATTALLA VIGILÂNCIA E SEGURANÇA EIRELI</t>
  </si>
  <si>
    <t>JARES VIGILÂNCIA E SEGURANÇA LTDA</t>
  </si>
  <si>
    <t>TOTAL 12 MESES</t>
  </si>
  <si>
    <t>MÉDIA MENSAL</t>
  </si>
  <si>
    <t>CUSTO MENSAL</t>
  </si>
  <si>
    <t>VIGILANTES 12X36</t>
  </si>
  <si>
    <t>Nº DE POSTOS</t>
  </si>
  <si>
    <t xml:space="preserve">PESQUISA DE MERCADO </t>
  </si>
  <si>
    <t xml:space="preserve">CT36/2016 - 11º ADITIVO  - UFJF                        </t>
  </si>
  <si>
    <t>MÉDIA MENSAL X Nº POSTOS</t>
  </si>
  <si>
    <t>Vigilantes Noturnos Armado, motorizado</t>
  </si>
  <si>
    <t>Vigilantes Noturnos Armados</t>
  </si>
  <si>
    <t>Vigilantes Noturnos Armados, motorizados</t>
  </si>
  <si>
    <t>Vigilantes Diurnos Armados</t>
  </si>
  <si>
    <t>Vigilantes Diurnos Armados, motorizados</t>
  </si>
  <si>
    <t>Vigilantes Noturnos Desarmados</t>
  </si>
  <si>
    <t>Vigilantes Diurnos Desarmados</t>
  </si>
  <si>
    <t xml:space="preserve">PE 14/2019 - Laboratório Federal (LFDA/MG) - 27/09/2019                        </t>
  </si>
  <si>
    <t xml:space="preserve">PE 25/2019 - Justiça Federal/MG - 17/10/2019                        </t>
  </si>
  <si>
    <t xml:space="preserve">VIGILANTES 44 horas </t>
  </si>
  <si>
    <t xml:space="preserve">Vigilantes Diurnos Desarmado                            </t>
  </si>
  <si>
    <t>VIGILANTES (12x36)</t>
  </si>
  <si>
    <t>1</t>
  </si>
  <si>
    <t>2</t>
  </si>
  <si>
    <t xml:space="preserve">Vigilantes Diurnos Desarmados   (44h) </t>
  </si>
  <si>
    <t xml:space="preserve">                                 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</si>
</sst>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sz val="15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5"/>
      <name val="Arial"/>
      <family val="2"/>
    </font>
    <font>
      <sz val="15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5" fillId="0" borderId="0" xfId="0" applyFont="1"/>
    <xf numFmtId="0" fontId="6" fillId="4" borderId="2" xfId="0" applyFont="1" applyFill="1" applyBorder="1"/>
    <xf numFmtId="0" fontId="5" fillId="4" borderId="17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5" fillId="6" borderId="17" xfId="0" applyFont="1" applyFill="1" applyBorder="1"/>
    <xf numFmtId="0" fontId="6" fillId="5" borderId="2" xfId="0" applyFont="1" applyFill="1" applyBorder="1"/>
    <xf numFmtId="0" fontId="5" fillId="5" borderId="17" xfId="0" applyFont="1" applyFill="1" applyBorder="1"/>
    <xf numFmtId="164" fontId="7" fillId="0" borderId="0" xfId="0" applyNumberFormat="1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right"/>
    </xf>
    <xf numFmtId="164" fontId="14" fillId="2" borderId="11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center"/>
    </xf>
    <xf numFmtId="164" fontId="10" fillId="2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15" xfId="1" applyNumberFormat="1" applyFont="1" applyFill="1" applyBorder="1"/>
    <xf numFmtId="164" fontId="10" fillId="2" borderId="14" xfId="1" applyNumberFormat="1" applyFont="1" applyFill="1" applyBorder="1"/>
    <xf numFmtId="164" fontId="14" fillId="2" borderId="15" xfId="1" applyNumberFormat="1" applyFont="1" applyFill="1" applyBorder="1" applyAlignment="1">
      <alignment horizontal="right"/>
    </xf>
    <xf numFmtId="164" fontId="14" fillId="2" borderId="16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right"/>
    </xf>
    <xf numFmtId="164" fontId="14" fillId="2" borderId="10" xfId="0" applyNumberFormat="1" applyFont="1" applyFill="1" applyBorder="1" applyAlignment="1"/>
    <xf numFmtId="164" fontId="14" fillId="2" borderId="11" xfId="0" applyNumberFormat="1" applyFont="1" applyFill="1" applyBorder="1" applyAlignment="1"/>
    <xf numFmtId="164" fontId="11" fillId="2" borderId="3" xfId="0" applyNumberFormat="1" applyFont="1" applyFill="1" applyBorder="1" applyAlignment="1">
      <alignment horizontal="center"/>
    </xf>
    <xf numFmtId="164" fontId="14" fillId="2" borderId="15" xfId="1" applyNumberFormat="1" applyFont="1" applyFill="1" applyBorder="1" applyAlignment="1"/>
    <xf numFmtId="164" fontId="14" fillId="2" borderId="16" xfId="1" applyNumberFormat="1" applyFont="1" applyFill="1" applyBorder="1" applyAlignment="1"/>
    <xf numFmtId="0" fontId="14" fillId="2" borderId="21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8" fontId="11" fillId="0" borderId="0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8" fontId="11" fillId="0" borderId="24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8" fontId="11" fillId="0" borderId="2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justify"/>
    </xf>
    <xf numFmtId="164" fontId="11" fillId="2" borderId="34" xfId="0" applyNumberFormat="1" applyFont="1" applyFill="1" applyBorder="1" applyAlignment="1">
      <alignment horizontal="center"/>
    </xf>
    <xf numFmtId="164" fontId="10" fillId="2" borderId="26" xfId="1" applyNumberFormat="1" applyFont="1" applyFill="1" applyBorder="1" applyAlignment="1">
      <alignment horizontal="center"/>
    </xf>
    <xf numFmtId="164" fontId="10" fillId="2" borderId="34" xfId="1" applyNumberFormat="1" applyFont="1" applyFill="1" applyBorder="1" applyAlignment="1">
      <alignment horizontal="center"/>
    </xf>
    <xf numFmtId="0" fontId="11" fillId="0" borderId="22" xfId="0" applyFont="1" applyBorder="1" applyAlignment="1"/>
    <xf numFmtId="0" fontId="11" fillId="0" borderId="19" xfId="0" applyFont="1" applyBorder="1" applyAlignment="1"/>
    <xf numFmtId="164" fontId="11" fillId="0" borderId="3" xfId="0" applyNumberFormat="1" applyFont="1" applyBorder="1" applyAlignment="1">
      <alignment horizontal="center" vertical="center"/>
    </xf>
    <xf numFmtId="8" fontId="10" fillId="0" borderId="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8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8" fontId="15" fillId="0" borderId="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0" fillId="0" borderId="28" xfId="0" applyBorder="1" applyAlignment="1"/>
    <xf numFmtId="0" fontId="6" fillId="7" borderId="2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6" fillId="7" borderId="2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/>
    <xf numFmtId="0" fontId="7" fillId="0" borderId="20" xfId="0" applyFont="1" applyBorder="1" applyAlignment="1">
      <alignment horizontal="center" vertical="center"/>
    </xf>
    <xf numFmtId="0" fontId="0" fillId="0" borderId="27" xfId="0" applyBorder="1" applyAlignment="1"/>
    <xf numFmtId="0" fontId="14" fillId="2" borderId="2" xfId="0" applyFont="1" applyFill="1" applyBorder="1" applyAlignment="1">
      <alignment horizontal="center" vertical="center"/>
    </xf>
    <xf numFmtId="0" fontId="0" fillId="0" borderId="5" xfId="0" applyBorder="1" applyAlignment="1"/>
    <xf numFmtId="0" fontId="14" fillId="2" borderId="29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18" xfId="0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0" fillId="0" borderId="9" xfId="0" applyBorder="1" applyAlignment="1"/>
    <xf numFmtId="0" fontId="14" fillId="2" borderId="31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justify"/>
    </xf>
    <xf numFmtId="0" fontId="0" fillId="0" borderId="0" xfId="0" applyFont="1" applyAlignment="1">
      <alignment horizontal="left"/>
    </xf>
    <xf numFmtId="164" fontId="10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2" borderId="10" xfId="1" applyNumberFormat="1" applyFont="1" applyFill="1" applyBorder="1" applyAlignment="1">
      <alignment horizontal="center"/>
    </xf>
    <xf numFmtId="164" fontId="11" fillId="2" borderId="9" xfId="1" applyNumberFormat="1" applyFont="1" applyFill="1" applyBorder="1" applyAlignment="1">
      <alignment horizontal="center"/>
    </xf>
    <xf numFmtId="164" fontId="11" fillId="2" borderId="4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colors>
    <mruColors>
      <color rgb="FF66FFFF"/>
      <color rgb="FFFFCC66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view="pageBreakPreview" topLeftCell="A34" zoomScale="74" zoomScaleSheetLayoutView="74" workbookViewId="0">
      <selection activeCell="C49" sqref="C49"/>
    </sheetView>
  </sheetViews>
  <sheetFormatPr defaultRowHeight="15"/>
  <cols>
    <col min="1" max="1" width="50.5703125" customWidth="1"/>
    <col min="2" max="2" width="23.5703125" customWidth="1"/>
    <col min="3" max="3" width="19.42578125" customWidth="1"/>
    <col min="4" max="4" width="20.7109375" customWidth="1"/>
    <col min="5" max="5" width="19.85546875" customWidth="1"/>
    <col min="6" max="6" width="19.140625" customWidth="1"/>
    <col min="7" max="7" width="18.28515625" customWidth="1"/>
    <col min="8" max="8" width="21.7109375" customWidth="1"/>
    <col min="9" max="10" width="26" customWidth="1"/>
    <col min="11" max="11" width="2.5703125" customWidth="1"/>
  </cols>
  <sheetData>
    <row r="1" spans="1:14" ht="85.5" customHeight="1" thickBot="1"/>
    <row r="2" spans="1:14" ht="39.75" customHeight="1" thickBot="1">
      <c r="A2" s="105" t="s">
        <v>23</v>
      </c>
      <c r="B2" s="106"/>
      <c r="C2" s="106"/>
      <c r="D2" s="106"/>
      <c r="E2" s="106"/>
      <c r="F2" s="106"/>
      <c r="G2" s="106"/>
      <c r="H2" s="106"/>
      <c r="I2" s="106"/>
      <c r="J2" s="71"/>
    </row>
    <row r="3" spans="1:14" ht="39.75" customHeight="1" thickBot="1">
      <c r="A3" s="5" t="s">
        <v>37</v>
      </c>
      <c r="B3" s="5" t="s">
        <v>22</v>
      </c>
      <c r="C3" s="107" t="s">
        <v>19</v>
      </c>
      <c r="D3" s="108"/>
      <c r="E3" s="115" t="s">
        <v>25</v>
      </c>
      <c r="F3" s="116"/>
      <c r="G3" s="106"/>
      <c r="H3" s="113" t="s">
        <v>18</v>
      </c>
      <c r="I3" s="114"/>
      <c r="J3" s="72"/>
      <c r="M3" s="73"/>
      <c r="N3" s="73"/>
    </row>
    <row r="4" spans="1:14" ht="38.25" customHeight="1" thickBot="1">
      <c r="A4" s="66" t="s">
        <v>27</v>
      </c>
      <c r="B4" s="22">
        <v>2</v>
      </c>
      <c r="C4" s="109">
        <f>SUM(C15+B46)/2</f>
        <v>13062.945</v>
      </c>
      <c r="D4" s="110"/>
      <c r="E4" s="99">
        <f t="shared" ref="E4:E10" si="0">C4*B4</f>
        <v>26125.89</v>
      </c>
      <c r="F4" s="100"/>
      <c r="G4" s="100"/>
      <c r="H4" s="74">
        <f t="shared" ref="H4:H11" si="1">E4*12</f>
        <v>313510.68</v>
      </c>
      <c r="I4" s="75"/>
      <c r="J4" s="76"/>
      <c r="M4" s="73"/>
      <c r="N4" s="73"/>
    </row>
    <row r="5" spans="1:14" ht="38.25" customHeight="1" thickBot="1">
      <c r="A5" s="66" t="s">
        <v>28</v>
      </c>
      <c r="B5" s="22">
        <v>2</v>
      </c>
      <c r="C5" s="104">
        <f>SUM(D16)</f>
        <v>16140.48</v>
      </c>
      <c r="D5" s="71"/>
      <c r="E5" s="99">
        <f t="shared" si="0"/>
        <v>32280.959999999999</v>
      </c>
      <c r="F5" s="100"/>
      <c r="G5" s="100"/>
      <c r="H5" s="74">
        <f t="shared" si="1"/>
        <v>387371.52000000002</v>
      </c>
      <c r="I5" s="75"/>
      <c r="J5" s="76"/>
      <c r="M5" s="16"/>
      <c r="N5" s="16"/>
    </row>
    <row r="6" spans="1:14" ht="38.25" customHeight="1" thickBot="1">
      <c r="A6" s="66" t="s">
        <v>31</v>
      </c>
      <c r="B6" s="22">
        <v>2</v>
      </c>
      <c r="C6" s="111">
        <v>12947.69</v>
      </c>
      <c r="D6" s="112"/>
      <c r="E6" s="99">
        <f t="shared" si="0"/>
        <v>25895.38</v>
      </c>
      <c r="F6" s="100"/>
      <c r="G6" s="100"/>
      <c r="H6" s="74">
        <f t="shared" si="1"/>
        <v>310744.56</v>
      </c>
      <c r="I6" s="75"/>
      <c r="J6" s="76"/>
      <c r="M6" s="73"/>
      <c r="N6" s="73"/>
    </row>
    <row r="7" spans="1:14" ht="38.25" customHeight="1" thickBot="1">
      <c r="A7" s="66" t="s">
        <v>8</v>
      </c>
      <c r="B7" s="22">
        <v>2</v>
      </c>
      <c r="C7" s="79">
        <f>SUM(C18,B47)/2</f>
        <v>11341.400000000001</v>
      </c>
      <c r="D7" s="80"/>
      <c r="E7" s="99">
        <f t="shared" si="0"/>
        <v>22682.800000000003</v>
      </c>
      <c r="F7" s="100"/>
      <c r="G7" s="100"/>
      <c r="H7" s="74">
        <f t="shared" si="1"/>
        <v>272193.60000000003</v>
      </c>
      <c r="I7" s="75"/>
      <c r="J7" s="76"/>
      <c r="M7" s="1"/>
      <c r="N7" s="1"/>
    </row>
    <row r="8" spans="1:14" ht="38.25" customHeight="1" thickBot="1">
      <c r="A8" s="66" t="s">
        <v>30</v>
      </c>
      <c r="B8" s="22">
        <v>2</v>
      </c>
      <c r="C8" s="99">
        <f>SUM(D19)</f>
        <v>13722.02</v>
      </c>
      <c r="D8" s="71"/>
      <c r="E8" s="99">
        <f t="shared" si="0"/>
        <v>27444.04</v>
      </c>
      <c r="F8" s="100"/>
      <c r="G8" s="100"/>
      <c r="H8" s="74">
        <f t="shared" si="1"/>
        <v>329328.48</v>
      </c>
      <c r="I8" s="75"/>
      <c r="J8" s="76"/>
      <c r="M8" s="1"/>
      <c r="N8" s="1"/>
    </row>
    <row r="9" spans="1:14" ht="38.25" customHeight="1" thickBot="1">
      <c r="A9" s="66" t="s">
        <v>36</v>
      </c>
      <c r="B9" s="23" t="s">
        <v>39</v>
      </c>
      <c r="C9" s="77">
        <v>11625.77</v>
      </c>
      <c r="D9" s="78"/>
      <c r="E9" s="99">
        <f t="shared" si="0"/>
        <v>23251.54</v>
      </c>
      <c r="F9" s="100"/>
      <c r="G9" s="100"/>
      <c r="H9" s="74">
        <f t="shared" si="1"/>
        <v>279018.48</v>
      </c>
      <c r="I9" s="75"/>
      <c r="J9" s="76"/>
      <c r="M9" s="1"/>
      <c r="N9" s="1"/>
    </row>
    <row r="10" spans="1:14" ht="38.25" customHeight="1" thickBot="1">
      <c r="A10" s="66" t="s">
        <v>40</v>
      </c>
      <c r="B10" s="23" t="s">
        <v>38</v>
      </c>
      <c r="C10" s="74">
        <v>8608.4699999999993</v>
      </c>
      <c r="D10" s="72"/>
      <c r="E10" s="99">
        <f t="shared" si="0"/>
        <v>8608.4699999999993</v>
      </c>
      <c r="F10" s="100"/>
      <c r="G10" s="100"/>
      <c r="H10" s="74">
        <f t="shared" si="1"/>
        <v>103301.63999999998</v>
      </c>
      <c r="I10" s="75"/>
      <c r="J10" s="76"/>
      <c r="M10" s="1"/>
      <c r="N10" s="1"/>
    </row>
    <row r="11" spans="1:14" ht="38.25" customHeight="1" thickBot="1">
      <c r="A11" s="21" t="s">
        <v>10</v>
      </c>
      <c r="B11" s="22">
        <v>13</v>
      </c>
      <c r="C11" s="79">
        <v>88924.479999999996</v>
      </c>
      <c r="D11" s="80"/>
      <c r="E11" s="101">
        <f>SUM(E4:E10)</f>
        <v>166289.08000000002</v>
      </c>
      <c r="F11" s="100"/>
      <c r="G11" s="100"/>
      <c r="H11" s="117">
        <f t="shared" si="1"/>
        <v>1995468.9600000002</v>
      </c>
      <c r="I11" s="118"/>
      <c r="J11" s="119"/>
      <c r="M11" s="1"/>
      <c r="N11" s="1"/>
    </row>
    <row r="12" spans="1:14" ht="30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6.5" thickBot="1">
      <c r="A13" s="3" t="s">
        <v>15</v>
      </c>
      <c r="B13" s="4"/>
      <c r="C13" s="4"/>
      <c r="D13" s="4"/>
      <c r="E13" s="4"/>
      <c r="F13" s="4"/>
      <c r="G13" s="4"/>
      <c r="H13" s="4"/>
      <c r="I13" s="4"/>
      <c r="J13" s="17"/>
    </row>
    <row r="14" spans="1:14" ht="55.5" customHeight="1" thickBot="1">
      <c r="A14" s="5" t="s">
        <v>0</v>
      </c>
      <c r="B14" s="6" t="s">
        <v>13</v>
      </c>
      <c r="C14" s="7" t="s">
        <v>11</v>
      </c>
      <c r="D14" s="6" t="s">
        <v>1</v>
      </c>
      <c r="E14" s="6" t="s">
        <v>3</v>
      </c>
      <c r="F14" s="6" t="s">
        <v>14</v>
      </c>
      <c r="G14" s="6" t="s">
        <v>12</v>
      </c>
      <c r="H14" s="6" t="s">
        <v>2</v>
      </c>
      <c r="I14" s="6" t="s">
        <v>4</v>
      </c>
      <c r="J14" s="8" t="s">
        <v>5</v>
      </c>
    </row>
    <row r="15" spans="1:14" ht="20.25" thickBot="1">
      <c r="A15" s="9" t="s">
        <v>6</v>
      </c>
      <c r="B15" s="24"/>
      <c r="C15" s="25">
        <v>12939.07</v>
      </c>
      <c r="D15" s="25"/>
      <c r="E15" s="25"/>
      <c r="F15" s="24"/>
      <c r="G15" s="24"/>
      <c r="H15" s="25">
        <v>12939.07</v>
      </c>
      <c r="I15" s="26">
        <f t="shared" ref="I15:I20" si="2">SUM(B15:H15)</f>
        <v>25878.14</v>
      </c>
      <c r="J15" s="27">
        <f t="shared" ref="J15:J21" si="3">I15*12</f>
        <v>310537.68</v>
      </c>
    </row>
    <row r="16" spans="1:14" ht="20.25" thickBot="1">
      <c r="A16" s="20" t="s">
        <v>26</v>
      </c>
      <c r="B16" s="24"/>
      <c r="C16" s="25"/>
      <c r="D16" s="25">
        <v>16140.48</v>
      </c>
      <c r="E16" s="25">
        <v>16140.48</v>
      </c>
      <c r="F16" s="24"/>
      <c r="G16" s="24"/>
      <c r="H16" s="25"/>
      <c r="I16" s="26">
        <f t="shared" si="2"/>
        <v>32280.959999999999</v>
      </c>
      <c r="J16" s="27">
        <f t="shared" si="3"/>
        <v>387371.52000000002</v>
      </c>
    </row>
    <row r="17" spans="1:10" ht="19.5">
      <c r="A17" s="10" t="s">
        <v>7</v>
      </c>
      <c r="B17" s="59"/>
      <c r="C17" s="60"/>
      <c r="D17" s="61"/>
      <c r="E17" s="61"/>
      <c r="F17" s="59">
        <v>12947.69</v>
      </c>
      <c r="G17" s="59">
        <v>12947.69</v>
      </c>
      <c r="H17" s="39"/>
      <c r="I17" s="26">
        <f t="shared" si="2"/>
        <v>25895.38</v>
      </c>
      <c r="J17" s="27">
        <f t="shared" si="3"/>
        <v>310744.56</v>
      </c>
    </row>
    <row r="18" spans="1:10" ht="24" customHeight="1" thickBot="1">
      <c r="A18" s="58" t="s">
        <v>29</v>
      </c>
      <c r="B18" s="30"/>
      <c r="C18" s="64">
        <v>11657.62</v>
      </c>
      <c r="D18" s="30"/>
      <c r="E18" s="30"/>
      <c r="F18" s="30"/>
      <c r="G18" s="30"/>
      <c r="H18" s="29"/>
      <c r="I18" s="26">
        <f t="shared" si="2"/>
        <v>11657.62</v>
      </c>
      <c r="J18" s="27">
        <f t="shared" si="3"/>
        <v>139891.44</v>
      </c>
    </row>
    <row r="19" spans="1:10" ht="31.5" customHeight="1" thickBot="1">
      <c r="A19" s="20" t="s">
        <v>30</v>
      </c>
      <c r="B19" s="42"/>
      <c r="C19" s="64"/>
      <c r="D19" s="30">
        <v>13722.02</v>
      </c>
      <c r="E19" s="30">
        <v>13722.02</v>
      </c>
      <c r="F19" s="62"/>
      <c r="G19" s="63"/>
      <c r="H19" s="29">
        <v>11657.62</v>
      </c>
      <c r="I19" s="26">
        <f t="shared" si="2"/>
        <v>39101.660000000003</v>
      </c>
      <c r="J19" s="27">
        <f t="shared" si="3"/>
        <v>469219.92000000004</v>
      </c>
    </row>
    <row r="20" spans="1:10" ht="19.5">
      <c r="A20" s="10" t="s">
        <v>32</v>
      </c>
      <c r="B20" s="24">
        <v>8608.4699999999993</v>
      </c>
      <c r="C20" s="25"/>
      <c r="D20" s="24"/>
      <c r="E20" s="24"/>
      <c r="F20" s="39">
        <v>11625.77</v>
      </c>
      <c r="G20" s="39">
        <v>11625.77</v>
      </c>
      <c r="H20" s="39"/>
      <c r="I20" s="26">
        <f t="shared" si="2"/>
        <v>31860.01</v>
      </c>
      <c r="J20" s="27">
        <f t="shared" si="3"/>
        <v>382320.12</v>
      </c>
    </row>
    <row r="21" spans="1:10" ht="21.75" customHeight="1" thickBot="1">
      <c r="A21" s="11" t="s">
        <v>10</v>
      </c>
      <c r="B21" s="31"/>
      <c r="C21" s="32"/>
      <c r="D21" s="31"/>
      <c r="E21" s="31"/>
      <c r="F21" s="31"/>
      <c r="G21" s="31"/>
      <c r="H21" s="31"/>
      <c r="I21" s="33">
        <f>SUM(I15:I20)</f>
        <v>166673.77000000002</v>
      </c>
      <c r="J21" s="34">
        <f t="shared" si="3"/>
        <v>2000085.2400000002</v>
      </c>
    </row>
    <row r="22" spans="1:10" ht="5.2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6.5" thickBot="1">
      <c r="A23" s="12" t="s">
        <v>16</v>
      </c>
      <c r="B23" s="13"/>
      <c r="C23" s="13"/>
      <c r="D23" s="13"/>
      <c r="E23" s="13"/>
      <c r="F23" s="13"/>
      <c r="G23" s="13"/>
      <c r="H23" s="13"/>
      <c r="I23" s="13"/>
      <c r="J23" s="18"/>
    </row>
    <row r="24" spans="1:10" ht="54" customHeight="1" thickBot="1">
      <c r="A24" s="5" t="s">
        <v>0</v>
      </c>
      <c r="B24" s="6" t="s">
        <v>13</v>
      </c>
      <c r="C24" s="7" t="s">
        <v>11</v>
      </c>
      <c r="D24" s="6" t="s">
        <v>41</v>
      </c>
      <c r="E24" s="6" t="s">
        <v>3</v>
      </c>
      <c r="F24" s="6" t="s">
        <v>14</v>
      </c>
      <c r="G24" s="6" t="s">
        <v>12</v>
      </c>
      <c r="H24" s="6" t="s">
        <v>2</v>
      </c>
      <c r="I24" s="6" t="s">
        <v>4</v>
      </c>
      <c r="J24" s="8" t="s">
        <v>5</v>
      </c>
    </row>
    <row r="25" spans="1:10" ht="20.25" thickBot="1">
      <c r="A25" s="20" t="s">
        <v>27</v>
      </c>
      <c r="B25" s="24"/>
      <c r="C25" s="121">
        <v>15900</v>
      </c>
      <c r="D25" s="120"/>
      <c r="E25" s="124"/>
      <c r="F25" s="35"/>
      <c r="G25" s="120"/>
      <c r="H25" s="120">
        <v>15900</v>
      </c>
      <c r="I25" s="36">
        <f t="shared" ref="I25:I30" si="4">SUM(B25:H25)</f>
        <v>31800</v>
      </c>
      <c r="J25" s="27">
        <f t="shared" ref="J25:J30" si="5">I25*12</f>
        <v>381600</v>
      </c>
    </row>
    <row r="26" spans="1:10" ht="31.5" customHeight="1" thickBot="1">
      <c r="A26" s="20" t="s">
        <v>28</v>
      </c>
      <c r="B26" s="24"/>
      <c r="C26" s="121"/>
      <c r="D26" s="120">
        <v>17400</v>
      </c>
      <c r="E26" s="124">
        <v>17400</v>
      </c>
      <c r="F26" s="35"/>
      <c r="G26" s="120"/>
      <c r="H26" s="120"/>
      <c r="I26" s="36">
        <f t="shared" si="4"/>
        <v>34800</v>
      </c>
      <c r="J26" s="27">
        <f t="shared" si="5"/>
        <v>417600</v>
      </c>
    </row>
    <row r="27" spans="1:10" ht="20.25" thickBot="1">
      <c r="A27" s="20" t="s">
        <v>31</v>
      </c>
      <c r="B27" s="28"/>
      <c r="C27" s="122"/>
      <c r="D27" s="123"/>
      <c r="E27" s="123"/>
      <c r="F27" s="39">
        <v>15900</v>
      </c>
      <c r="G27" s="39">
        <v>15900</v>
      </c>
      <c r="H27" s="28"/>
      <c r="I27" s="36">
        <f t="shared" si="4"/>
        <v>31800</v>
      </c>
      <c r="J27" s="27">
        <f t="shared" si="5"/>
        <v>381600</v>
      </c>
    </row>
    <row r="28" spans="1:10" ht="27" customHeight="1" thickBot="1">
      <c r="A28" s="20" t="s">
        <v>8</v>
      </c>
      <c r="B28" s="30"/>
      <c r="C28" s="122">
        <v>15000</v>
      </c>
      <c r="D28" s="123"/>
      <c r="E28" s="39"/>
      <c r="F28" s="123"/>
      <c r="G28" s="123"/>
      <c r="H28" s="123">
        <v>15000</v>
      </c>
      <c r="I28" s="36">
        <f t="shared" si="4"/>
        <v>30000</v>
      </c>
      <c r="J28" s="27">
        <f t="shared" si="5"/>
        <v>360000</v>
      </c>
    </row>
    <row r="29" spans="1:10" ht="35.25" customHeight="1" thickBot="1">
      <c r="A29" s="20" t="s">
        <v>30</v>
      </c>
      <c r="B29" s="24"/>
      <c r="C29" s="122"/>
      <c r="D29" s="123">
        <v>16500</v>
      </c>
      <c r="E29" s="39">
        <v>16500</v>
      </c>
      <c r="F29" s="123"/>
      <c r="G29" s="123"/>
      <c r="H29" s="123"/>
      <c r="I29" s="36">
        <f t="shared" si="4"/>
        <v>33000</v>
      </c>
      <c r="J29" s="27">
        <f t="shared" si="5"/>
        <v>396000</v>
      </c>
    </row>
    <row r="30" spans="1:10" ht="20.25" thickBot="1">
      <c r="A30" s="20" t="s">
        <v>9</v>
      </c>
      <c r="B30" s="120">
        <v>9400</v>
      </c>
      <c r="C30" s="122"/>
      <c r="D30" s="123"/>
      <c r="E30" s="123"/>
      <c r="F30" s="39">
        <v>15000</v>
      </c>
      <c r="G30" s="39">
        <v>15000</v>
      </c>
      <c r="H30" s="28"/>
      <c r="I30" s="36">
        <f t="shared" si="4"/>
        <v>39400</v>
      </c>
      <c r="J30" s="27">
        <f t="shared" si="5"/>
        <v>472800</v>
      </c>
    </row>
    <row r="31" spans="1:10" ht="23.25" customHeight="1" thickBot="1">
      <c r="A31" s="11" t="s">
        <v>10</v>
      </c>
      <c r="B31" s="31"/>
      <c r="C31" s="32"/>
      <c r="D31" s="31"/>
      <c r="E31" s="31"/>
      <c r="F31" s="31"/>
      <c r="G31" s="31"/>
      <c r="H31" s="31"/>
      <c r="I31" s="33">
        <f>SUM(I25:I30)</f>
        <v>200800</v>
      </c>
      <c r="J31" s="34">
        <f>SUM(J25:J30)</f>
        <v>2409600</v>
      </c>
    </row>
    <row r="32" spans="1:10" ht="6.75" customHeight="1" thickBo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ht="16.5" thickBot="1">
      <c r="A33" s="14" t="s">
        <v>17</v>
      </c>
      <c r="B33" s="15"/>
      <c r="C33" s="15"/>
      <c r="D33" s="15"/>
      <c r="E33" s="15"/>
      <c r="F33" s="15"/>
      <c r="G33" s="15"/>
      <c r="H33" s="15"/>
      <c r="I33" s="15"/>
      <c r="J33" s="19"/>
    </row>
    <row r="34" spans="1:11" ht="55.5" customHeight="1" thickBot="1">
      <c r="A34" s="5" t="s">
        <v>0</v>
      </c>
      <c r="B34" s="6" t="s">
        <v>13</v>
      </c>
      <c r="C34" s="7" t="s">
        <v>11</v>
      </c>
      <c r="D34" s="6" t="s">
        <v>1</v>
      </c>
      <c r="E34" s="6" t="s">
        <v>3</v>
      </c>
      <c r="F34" s="6" t="s">
        <v>14</v>
      </c>
      <c r="G34" s="6" t="s">
        <v>12</v>
      </c>
      <c r="H34" s="6" t="s">
        <v>2</v>
      </c>
      <c r="I34" s="6" t="s">
        <v>4</v>
      </c>
      <c r="J34" s="8" t="s">
        <v>5</v>
      </c>
    </row>
    <row r="35" spans="1:11" ht="24" customHeight="1" thickBot="1">
      <c r="A35" s="20" t="s">
        <v>27</v>
      </c>
      <c r="B35" s="120"/>
      <c r="C35" s="120">
        <v>15322.79</v>
      </c>
      <c r="D35" s="120"/>
      <c r="E35" s="120"/>
      <c r="F35" s="120"/>
      <c r="G35" s="120"/>
      <c r="H35" s="120">
        <v>15322.79</v>
      </c>
      <c r="I35" s="37">
        <f t="shared" ref="I35:I40" si="6">SUM(B35:H35)</f>
        <v>30645.58</v>
      </c>
      <c r="J35" s="38">
        <f t="shared" ref="J35:J40" si="7">I35*12</f>
        <v>367746.96</v>
      </c>
    </row>
    <row r="36" spans="1:11" ht="34.5" customHeight="1" thickBot="1">
      <c r="A36" s="20" t="s">
        <v>28</v>
      </c>
      <c r="B36" s="120"/>
      <c r="C36" s="121"/>
      <c r="D36" s="120">
        <v>16701.11</v>
      </c>
      <c r="E36" s="120">
        <v>16701.11</v>
      </c>
      <c r="F36" s="120"/>
      <c r="G36" s="120"/>
      <c r="H36" s="120"/>
      <c r="I36" s="37">
        <f t="shared" si="6"/>
        <v>33402.22</v>
      </c>
      <c r="J36" s="38">
        <f t="shared" si="7"/>
        <v>400826.64</v>
      </c>
    </row>
    <row r="37" spans="1:11" ht="27" customHeight="1" thickBot="1">
      <c r="A37" s="20" t="s">
        <v>31</v>
      </c>
      <c r="B37" s="39"/>
      <c r="C37" s="122"/>
      <c r="D37" s="123"/>
      <c r="E37" s="123"/>
      <c r="F37" s="39">
        <v>15591.77</v>
      </c>
      <c r="G37" s="39">
        <v>15591.77</v>
      </c>
      <c r="H37" s="39"/>
      <c r="I37" s="37">
        <f t="shared" si="6"/>
        <v>31183.54</v>
      </c>
      <c r="J37" s="38">
        <f t="shared" si="7"/>
        <v>374202.48</v>
      </c>
    </row>
    <row r="38" spans="1:11" ht="24.75" customHeight="1" thickBot="1">
      <c r="A38" s="20" t="s">
        <v>8</v>
      </c>
      <c r="B38" s="123"/>
      <c r="C38" s="122">
        <v>12967.26</v>
      </c>
      <c r="D38" s="123"/>
      <c r="E38" s="39"/>
      <c r="F38" s="123"/>
      <c r="G38" s="123"/>
      <c r="H38" s="123">
        <v>12397.5</v>
      </c>
      <c r="I38" s="37">
        <f t="shared" si="6"/>
        <v>25364.760000000002</v>
      </c>
      <c r="J38" s="38">
        <f t="shared" si="7"/>
        <v>304377.12</v>
      </c>
    </row>
    <row r="39" spans="1:11" ht="33.75" customHeight="1" thickBot="1">
      <c r="A39" s="20" t="s">
        <v>30</v>
      </c>
      <c r="B39" s="120"/>
      <c r="C39" s="122"/>
      <c r="D39" s="123">
        <v>14237.35</v>
      </c>
      <c r="E39" s="39">
        <v>14237.35</v>
      </c>
      <c r="F39" s="123"/>
      <c r="G39" s="123"/>
      <c r="H39" s="123"/>
      <c r="I39" s="37">
        <f t="shared" si="6"/>
        <v>28474.7</v>
      </c>
      <c r="J39" s="38">
        <f t="shared" si="7"/>
        <v>341696.4</v>
      </c>
    </row>
    <row r="40" spans="1:11" ht="25.5" customHeight="1" thickBot="1">
      <c r="A40" s="20" t="s">
        <v>32</v>
      </c>
      <c r="B40" s="120">
        <v>13776.58</v>
      </c>
      <c r="C40" s="122"/>
      <c r="D40" s="123"/>
      <c r="E40" s="123"/>
      <c r="F40" s="39">
        <v>13128.01</v>
      </c>
      <c r="G40" s="39">
        <v>13128.01</v>
      </c>
      <c r="H40" s="39"/>
      <c r="I40" s="37">
        <f t="shared" si="6"/>
        <v>40032.6</v>
      </c>
      <c r="J40" s="38">
        <f t="shared" si="7"/>
        <v>480391.19999999995</v>
      </c>
    </row>
    <row r="41" spans="1:11" ht="25.5" customHeight="1" thickBot="1">
      <c r="A41" s="11" t="s">
        <v>10</v>
      </c>
      <c r="B41" s="31"/>
      <c r="C41" s="32"/>
      <c r="D41" s="31"/>
      <c r="E41" s="31"/>
      <c r="F41" s="31"/>
      <c r="G41" s="31"/>
      <c r="H41" s="31"/>
      <c r="I41" s="40">
        <f>SUM(I35:I40)</f>
        <v>189103.40000000002</v>
      </c>
      <c r="J41" s="41">
        <f>SUM(J35:J40)</f>
        <v>2269240.7999999998</v>
      </c>
    </row>
    <row r="42" spans="1:11">
      <c r="A42" s="102"/>
      <c r="B42" s="103"/>
      <c r="C42" s="103"/>
    </row>
    <row r="43" spans="1:11" ht="14.25" customHeight="1" thickBot="1"/>
    <row r="44" spans="1:11" ht="16.5" customHeight="1" thickBot="1">
      <c r="A44" s="86" t="s">
        <v>24</v>
      </c>
      <c r="B44" s="95"/>
      <c r="C44" s="44"/>
      <c r="D44" s="83" t="s">
        <v>33</v>
      </c>
      <c r="E44" s="84"/>
      <c r="F44" s="85"/>
      <c r="G44" s="44"/>
      <c r="H44" s="86" t="s">
        <v>34</v>
      </c>
      <c r="I44" s="87"/>
      <c r="J44" s="88"/>
      <c r="K44" s="44"/>
    </row>
    <row r="45" spans="1:11" ht="22.5" customHeight="1" thickBot="1">
      <c r="A45" s="57" t="s">
        <v>21</v>
      </c>
      <c r="B45" s="55" t="s">
        <v>20</v>
      </c>
      <c r="C45" s="45"/>
      <c r="D45" s="96" t="s">
        <v>21</v>
      </c>
      <c r="E45" s="97"/>
      <c r="F45" s="55" t="s">
        <v>20</v>
      </c>
      <c r="G45" s="46"/>
      <c r="H45" s="89" t="s">
        <v>35</v>
      </c>
      <c r="I45" s="90"/>
      <c r="J45" s="56" t="s">
        <v>20</v>
      </c>
      <c r="K45" s="46"/>
    </row>
    <row r="46" spans="1:11" ht="23.25" customHeight="1" thickBot="1">
      <c r="A46" s="49" t="s">
        <v>6</v>
      </c>
      <c r="B46" s="50">
        <v>13186.82</v>
      </c>
      <c r="C46" s="47"/>
      <c r="D46" s="98" t="s">
        <v>6</v>
      </c>
      <c r="E46" s="97"/>
      <c r="F46" s="50">
        <v>11403.5</v>
      </c>
      <c r="G46" s="53"/>
      <c r="H46" s="91" t="s">
        <v>32</v>
      </c>
      <c r="I46" s="92"/>
      <c r="J46" s="65">
        <v>5712.34</v>
      </c>
      <c r="K46" s="48"/>
    </row>
    <row r="47" spans="1:11" ht="26.25" customHeight="1" thickBot="1">
      <c r="A47" s="51" t="s">
        <v>8</v>
      </c>
      <c r="B47" s="52">
        <v>11025.18</v>
      </c>
      <c r="C47" s="47"/>
      <c r="D47" s="81" t="s">
        <v>8</v>
      </c>
      <c r="E47" s="82"/>
      <c r="F47" s="52">
        <v>9749.9</v>
      </c>
      <c r="G47" s="53"/>
      <c r="H47" s="93"/>
      <c r="I47" s="94"/>
      <c r="J47" s="54"/>
      <c r="K47" s="48"/>
    </row>
    <row r="48" spans="1:11" ht="26.25" customHeight="1">
      <c r="A48" s="67"/>
      <c r="B48" s="68"/>
      <c r="C48" s="47"/>
      <c r="D48" s="67"/>
      <c r="E48" s="69"/>
      <c r="F48" s="70"/>
      <c r="G48" s="53"/>
      <c r="H48" s="67"/>
      <c r="I48" s="69"/>
      <c r="J48" s="68"/>
      <c r="K48" s="48"/>
    </row>
    <row r="49" spans="7:11" ht="73.5" customHeight="1">
      <c r="G49" s="43"/>
      <c r="H49" s="43"/>
      <c r="I49" s="43"/>
      <c r="J49" s="43"/>
      <c r="K49" s="43"/>
    </row>
  </sheetData>
  <mergeCells count="41">
    <mergeCell ref="A2:J2"/>
    <mergeCell ref="M6:N6"/>
    <mergeCell ref="C3:D3"/>
    <mergeCell ref="M3:N3"/>
    <mergeCell ref="C4:D4"/>
    <mergeCell ref="M4:N4"/>
    <mergeCell ref="C6:D6"/>
    <mergeCell ref="H3:J3"/>
    <mergeCell ref="E3:G3"/>
    <mergeCell ref="E4:G4"/>
    <mergeCell ref="E6:G6"/>
    <mergeCell ref="E5:G5"/>
    <mergeCell ref="H4:J4"/>
    <mergeCell ref="H6:J6"/>
    <mergeCell ref="H7:J7"/>
    <mergeCell ref="H5:J5"/>
    <mergeCell ref="C5:D5"/>
    <mergeCell ref="E7:G7"/>
    <mergeCell ref="A44:B44"/>
    <mergeCell ref="D45:E45"/>
    <mergeCell ref="D46:E46"/>
    <mergeCell ref="E9:G9"/>
    <mergeCell ref="E11:G11"/>
    <mergeCell ref="C11:D11"/>
    <mergeCell ref="A42:C42"/>
    <mergeCell ref="C10:D10"/>
    <mergeCell ref="E10:G10"/>
    <mergeCell ref="H10:J10"/>
    <mergeCell ref="C9:D9"/>
    <mergeCell ref="C7:D7"/>
    <mergeCell ref="H9:J9"/>
    <mergeCell ref="D47:E47"/>
    <mergeCell ref="D44:F44"/>
    <mergeCell ref="H44:J44"/>
    <mergeCell ref="H45:I45"/>
    <mergeCell ref="H46:I46"/>
    <mergeCell ref="H47:I47"/>
    <mergeCell ref="E8:G8"/>
    <mergeCell ref="C8:D8"/>
    <mergeCell ref="H11:J11"/>
    <mergeCell ref="H8:J8"/>
  </mergeCells>
  <pageMargins left="1.57" right="0.32" top="1.26" bottom="0.46" header="1.77" footer="0.16"/>
  <pageSetup paperSize="9" scale="45" orientation="landscape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Pesquisa de Mercado</vt:lpstr>
      <vt:lpstr>Plan2</vt:lpstr>
      <vt:lpstr>'Pesquisa de Mercado'!Area_de_impressao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lsouza</cp:lastModifiedBy>
  <cp:lastPrinted>2020-01-02T17:51:14Z</cp:lastPrinted>
  <dcterms:created xsi:type="dcterms:W3CDTF">2019-11-12T18:56:46Z</dcterms:created>
  <dcterms:modified xsi:type="dcterms:W3CDTF">2020-06-09T16:21:37Z</dcterms:modified>
</cp:coreProperties>
</file>